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zprom-neft.local\dfs\Газпромнефть-Снабжение\Тюмень\Тюмень\Р_ОЦО\УпоАПиО\Контрактование\2025\11708 НИР\Морнефтегазпроект\1. ТЗ и ФЦП\"/>
    </mc:Choice>
  </mc:AlternateContent>
  <bookViews>
    <workbookView xWindow="-105" yWindow="-105" windowWidth="19425" windowHeight="10425" tabRatio="859"/>
  </bookViews>
  <sheets>
    <sheet name="ЦП" sheetId="18" r:id="rId1"/>
    <sheet name="Калькуляция" sheetId="19" r:id="rId2"/>
    <sheet name="Расшифровка" sheetId="20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_INDEX_SHEET___ASAP_Utilities" localSheetId="2">#REF!</definedName>
    <definedName name="___INDEX_SHEET___ASAP_Utilities">#REF!</definedName>
    <definedName name="_00_COPY_RANGE" localSheetId="2">[1]Табл.предложений!#REF!</definedName>
    <definedName name="_00_COPY_RANGE">[1]Табл.предложений!#REF!</definedName>
    <definedName name="_05_LINE_PKO_BALLS">[1]Табл.предложений!#REF!</definedName>
    <definedName name="_07_LINE_LOT_POS2">[1]Табл.предложений!#REF!</definedName>
    <definedName name="_07_LINE_LOT_POS3">[1]Табл.предложений!#REF!</definedName>
    <definedName name="_07_LINE_LOT_POS4">[1]Табл.предложений!#REF!</definedName>
    <definedName name="_07_LINE_LOT_POS5">[1]Табл.предложений!#REF!</definedName>
    <definedName name="_08_LINE_LOT2">[1]Табл.предложений!#REF!</definedName>
    <definedName name="_08_LINE_LOT3">[1]Табл.предложений!#REF!</definedName>
    <definedName name="_08_LINE_LOT4">[1]Табл.предложений!#REF!</definedName>
    <definedName name="_08_LINE_LOT5">[1]Табл.предложений!#REF!</definedName>
    <definedName name="_09_LINE_JOIN2">[1]Табл.предложений!#REF!</definedName>
    <definedName name="_Fill" localSheetId="2" hidden="1">#REF!</definedName>
    <definedName name="_Fill" hidden="1">#REF!</definedName>
    <definedName name="_Key1" hidden="1">[2]Data!$IU$7:$IU$670</definedName>
    <definedName name="_Order1" hidden="1">255</definedName>
    <definedName name="_Order2" hidden="1">255</definedName>
    <definedName name="_Sort" hidden="1">[2]Data!$A$13:$K$676</definedName>
    <definedName name="aa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a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s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s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S2DocOpenMode" hidden="1">"AS2DocumentEdit"</definedName>
    <definedName name="CENTRE">#REF!</definedName>
    <definedName name="CONTRA">#REF!</definedName>
    <definedName name="COSTYPE">#REF!</definedName>
    <definedName name="e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e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ELEMENT">#REF!</definedName>
    <definedName name="FA">#REF!</definedName>
    <definedName name="FININSTR_AGE">#REF!</definedName>
    <definedName name="FININSTR_CATEGORIES">#REF!</definedName>
    <definedName name="FININSTR_OPENMARKET">#REF!</definedName>
    <definedName name="FININSTR_TYPES">#REF!</definedName>
    <definedName name="FORM">#REF!</definedName>
    <definedName name="garyneu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1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gg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MATERIAL" localSheetId="2">#REF!</definedName>
    <definedName name="MATERIAL">#REF!</definedName>
    <definedName name="MATERIALBASE" localSheetId="2">#REF!</definedName>
    <definedName name="MATERIALBASE">#REF!</definedName>
    <definedName name="MONTH" localSheetId="2">#REF!</definedName>
    <definedName name="MONTH">#REF!</definedName>
    <definedName name="PCODE">#REF!</definedName>
    <definedName name="PROJECT">#REF!</definedName>
    <definedName name="q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TextRefCopyRangeCount" hidden="1">1</definedName>
    <definedName name="vatm">[3]Параметры!$A$3</definedName>
    <definedName name="vatp">[3]Параметры!$A$5</definedName>
    <definedName name="vats">[3]Параметры!$A$4</definedName>
    <definedName name="w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q98o2a.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q98o2a.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АмортИнвентарь">[4]тех!$H$5:$H$17</definedName>
    <definedName name="й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й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лоо">#REF!</definedName>
    <definedName name="_xlnm.Print_Area" localSheetId="1">Калькуляция!$A$1:$M$36</definedName>
    <definedName name="_xlnm.Print_Area" localSheetId="2">Расшифровка!$A$1:$L$46</definedName>
    <definedName name="_xlnm.Print_Area" localSheetId="0">ЦП!$A$1:$K$30</definedName>
    <definedName name="ораро" localSheetId="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ораро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Произв.Перс">[5]тех!$B$30:$B$106</definedName>
  </definedNames>
  <calcPr calcId="162913"/>
</workbook>
</file>

<file path=xl/calcChain.xml><?xml version="1.0" encoding="utf-8"?>
<calcChain xmlns="http://schemas.openxmlformats.org/spreadsheetml/2006/main">
  <c r="B22" i="18" l="1"/>
  <c r="B21" i="18"/>
  <c r="B20" i="18"/>
  <c r="B19" i="18"/>
  <c r="B18" i="18"/>
  <c r="B17" i="18"/>
  <c r="B16" i="18"/>
  <c r="B15" i="18"/>
  <c r="L18" i="19"/>
  <c r="K18" i="19"/>
  <c r="J18" i="19"/>
  <c r="I18" i="19"/>
  <c r="H18" i="19"/>
  <c r="G18" i="19"/>
  <c r="F18" i="19"/>
  <c r="E18" i="19"/>
  <c r="D18" i="19"/>
  <c r="L14" i="19"/>
  <c r="K14" i="19"/>
  <c r="J14" i="19"/>
  <c r="I14" i="19"/>
  <c r="H14" i="19"/>
  <c r="G14" i="19"/>
  <c r="F14" i="19"/>
  <c r="E14" i="19"/>
  <c r="D14" i="19"/>
  <c r="J8" i="19" l="1"/>
  <c r="J11" i="19" l="1"/>
  <c r="J22" i="19" s="1"/>
  <c r="A16" i="18"/>
  <c r="A17" i="18" s="1"/>
  <c r="A18" i="18" s="1"/>
  <c r="A19" i="18" s="1"/>
  <c r="A20" i="18" s="1"/>
  <c r="A21" i="18" s="1"/>
  <c r="A22" i="18" s="1"/>
  <c r="F18" i="20" l="1"/>
  <c r="F19" i="20"/>
  <c r="F20" i="20"/>
  <c r="G30" i="20"/>
  <c r="E28" i="19" l="1"/>
  <c r="F28" i="19" s="1"/>
  <c r="G28" i="19" s="1"/>
  <c r="H28" i="19" s="1"/>
  <c r="I28" i="19" s="1"/>
  <c r="G43" i="20"/>
  <c r="K11" i="20"/>
  <c r="L11" i="20" s="1"/>
  <c r="F21" i="20"/>
  <c r="K28" i="19" l="1"/>
  <c r="L28" i="19" s="1"/>
  <c r="J28" i="19"/>
  <c r="G42" i="20"/>
  <c r="G41" i="20"/>
  <c r="G40" i="20"/>
  <c r="G39" i="20"/>
  <c r="G38" i="20"/>
  <c r="G37" i="20"/>
  <c r="G36" i="20"/>
  <c r="G29" i="20"/>
  <c r="G28" i="20"/>
  <c r="G27" i="20"/>
  <c r="G26" i="20"/>
  <c r="G31" i="20" s="1"/>
  <c r="F17" i="20"/>
  <c r="F22" i="20" s="1"/>
  <c r="K10" i="20"/>
  <c r="L10" i="20" s="1"/>
  <c r="K9" i="20"/>
  <c r="L9" i="20" s="1"/>
  <c r="K8" i="20"/>
  <c r="E25" i="19"/>
  <c r="F25" i="19" s="1"/>
  <c r="G25" i="19" s="1"/>
  <c r="H25" i="19" s="1"/>
  <c r="I25" i="19" s="1"/>
  <c r="L8" i="19"/>
  <c r="K8" i="19"/>
  <c r="I8" i="19"/>
  <c r="H8" i="19"/>
  <c r="G8" i="19"/>
  <c r="F8" i="19"/>
  <c r="E8" i="19"/>
  <c r="D8" i="19"/>
  <c r="E7" i="19"/>
  <c r="F7" i="19" s="1"/>
  <c r="G7" i="19" s="1"/>
  <c r="H7" i="19" s="1"/>
  <c r="I7" i="19" s="1"/>
  <c r="L7" i="19" s="1"/>
  <c r="D11" i="19" l="1"/>
  <c r="D22" i="19" s="1"/>
  <c r="G11" i="19"/>
  <c r="G22" i="19" s="1"/>
  <c r="H11" i="19"/>
  <c r="H22" i="19" s="1"/>
  <c r="K11" i="19"/>
  <c r="K22" i="19" s="1"/>
  <c r="L11" i="19"/>
  <c r="L22" i="19" s="1"/>
  <c r="E11" i="19"/>
  <c r="E22" i="19" s="1"/>
  <c r="F11" i="19"/>
  <c r="F22" i="19" s="1"/>
  <c r="I11" i="19"/>
  <c r="I22" i="19" s="1"/>
  <c r="G44" i="20"/>
  <c r="K25" i="19"/>
  <c r="L25" i="19" s="1"/>
  <c r="J25" i="19"/>
  <c r="J24" i="19" s="1"/>
  <c r="J26" i="19" s="1"/>
  <c r="J27" i="19" s="1"/>
  <c r="J30" i="19" s="1"/>
  <c r="J33" i="19" s="1"/>
  <c r="D21" i="18" s="1"/>
  <c r="L8" i="20"/>
  <c r="L12" i="20" s="1"/>
  <c r="K12" i="20"/>
  <c r="E21" i="18" l="1"/>
  <c r="F24" i="19"/>
  <c r="F26" i="19" s="1"/>
  <c r="G24" i="19"/>
  <c r="G26" i="19" s="1"/>
  <c r="H24" i="19"/>
  <c r="H26" i="19" s="1"/>
  <c r="K24" i="19"/>
  <c r="K26" i="19" s="1"/>
  <c r="K27" i="19" s="1"/>
  <c r="I24" i="19"/>
  <c r="I26" i="19" s="1"/>
  <c r="F21" i="18" l="1"/>
  <c r="D24" i="19"/>
  <c r="D26" i="19" s="1"/>
  <c r="D27" i="19" s="1"/>
  <c r="D30" i="19" s="1"/>
  <c r="L24" i="19"/>
  <c r="L26" i="19" s="1"/>
  <c r="L27" i="19" s="1"/>
  <c r="L30" i="19" s="1"/>
  <c r="L33" i="19" s="1"/>
  <c r="K30" i="19"/>
  <c r="K33" i="19" s="1"/>
  <c r="D22" i="18" s="1"/>
  <c r="G27" i="19"/>
  <c r="G30" i="19" s="1"/>
  <c r="G33" i="19" s="1"/>
  <c r="D18" i="18" s="1"/>
  <c r="H27" i="19"/>
  <c r="H30" i="19" s="1"/>
  <c r="H33" i="19" s="1"/>
  <c r="D19" i="18" s="1"/>
  <c r="E24" i="19"/>
  <c r="E26" i="19" s="1"/>
  <c r="F27" i="19"/>
  <c r="F30" i="19" s="1"/>
  <c r="F33" i="19" s="1"/>
  <c r="D17" i="18" s="1"/>
  <c r="I27" i="19"/>
  <c r="I30" i="19" s="1"/>
  <c r="I33" i="19" s="1"/>
  <c r="D20" i="18" s="1"/>
  <c r="D33" i="19" l="1"/>
  <c r="D15" i="18" s="1"/>
  <c r="E17" i="18"/>
  <c r="E22" i="18"/>
  <c r="E19" i="18"/>
  <c r="E18" i="18"/>
  <c r="E20" i="18"/>
  <c r="G21" i="18"/>
  <c r="E27" i="19"/>
  <c r="E30" i="19" s="1"/>
  <c r="E33" i="19" s="1"/>
  <c r="D16" i="18" s="1"/>
  <c r="E15" i="18" l="1"/>
  <c r="F15" i="18" s="1"/>
  <c r="G15" i="18" s="1"/>
  <c r="H15" i="18" s="1"/>
  <c r="I15" i="18" s="1"/>
  <c r="F18" i="18"/>
  <c r="H21" i="18"/>
  <c r="F22" i="18"/>
  <c r="F20" i="18"/>
  <c r="F19" i="18"/>
  <c r="E16" i="18"/>
  <c r="F17" i="18"/>
  <c r="B14" i="18"/>
  <c r="C14" i="18" s="1"/>
  <c r="D14" i="18" s="1"/>
  <c r="E14" i="18" s="1"/>
  <c r="F14" i="18" s="1"/>
  <c r="G14" i="18" s="1"/>
  <c r="H14" i="18" s="1"/>
  <c r="I14" i="18" s="1"/>
  <c r="J14" i="18" s="1"/>
  <c r="K14" i="18" s="1"/>
  <c r="F16" i="18" l="1"/>
  <c r="G19" i="18"/>
  <c r="G20" i="18"/>
  <c r="G22" i="18"/>
  <c r="I21" i="18"/>
  <c r="G17" i="18"/>
  <c r="G18" i="18"/>
  <c r="H17" i="18" l="1"/>
  <c r="H22" i="18"/>
  <c r="H19" i="18"/>
  <c r="H18" i="18"/>
  <c r="G16" i="18"/>
  <c r="H20" i="18"/>
  <c r="I18" i="18" l="1"/>
  <c r="H16" i="18"/>
  <c r="I19" i="18"/>
  <c r="I22" i="18"/>
  <c r="I17" i="18"/>
  <c r="I20" i="18"/>
  <c r="I16" i="18" l="1"/>
  <c r="K23" i="18" l="1"/>
</calcChain>
</file>

<file path=xl/sharedStrings.xml><?xml version="1.0" encoding="utf-8"?>
<sst xmlns="http://schemas.openxmlformats.org/spreadsheetml/2006/main" count="161" uniqueCount="111">
  <si>
    <t>Единица измерения</t>
  </si>
  <si>
    <t>Затраты на оплату труда</t>
  </si>
  <si>
    <t>Отчисления от фонда оплаты труда</t>
  </si>
  <si>
    <t>Командировочные расходы</t>
  </si>
  <si>
    <t>Итого прямые расходы</t>
  </si>
  <si>
    <t>Накладные расходы</t>
  </si>
  <si>
    <t>Рентабельность</t>
  </si>
  <si>
    <t>№</t>
  </si>
  <si>
    <t>Средняя зарплата</t>
  </si>
  <si>
    <t xml:space="preserve">% отчислений </t>
  </si>
  <si>
    <t>чел</t>
  </si>
  <si>
    <t>% накладных</t>
  </si>
  <si>
    <t>% рентабельности</t>
  </si>
  <si>
    <t>Итого с накладными расходами</t>
  </si>
  <si>
    <t>%</t>
  </si>
  <si>
    <t>2.1.</t>
  </si>
  <si>
    <t xml:space="preserve">Место оказания услуг:      </t>
  </si>
  <si>
    <t>№ п/п</t>
  </si>
  <si>
    <t>Итого:</t>
  </si>
  <si>
    <t>Наименование</t>
  </si>
  <si>
    <t>Кол-во, шт.</t>
  </si>
  <si>
    <t>Стоимость, руб.</t>
  </si>
  <si>
    <t xml:space="preserve">цель </t>
  </si>
  <si>
    <t>стоимость 1 проезда, руб.</t>
  </si>
  <si>
    <t>гостиница</t>
  </si>
  <si>
    <t>суточные</t>
  </si>
  <si>
    <t>кол-во дней</t>
  </si>
  <si>
    <t>кол-во чел.</t>
  </si>
  <si>
    <t>стоимость</t>
  </si>
  <si>
    <t>дни</t>
  </si>
  <si>
    <t>Срок полезного использования, мес.</t>
  </si>
  <si>
    <t>маршрут</t>
  </si>
  <si>
    <t>Прочие</t>
  </si>
  <si>
    <t>Наименование услуги</t>
  </si>
  <si>
    <t>руб.</t>
  </si>
  <si>
    <t>5.1.</t>
  </si>
  <si>
    <t>5.2.</t>
  </si>
  <si>
    <t>ПО</t>
  </si>
  <si>
    <t>орг.техника и пр.оборудование</t>
  </si>
  <si>
    <t>Ед. изм.</t>
  </si>
  <si>
    <t>Кол-во</t>
  </si>
  <si>
    <t>Стоимость лота
руб. (без НДС)</t>
  </si>
  <si>
    <t>Стоимость за ед. изм, руб. (без НДС)</t>
  </si>
  <si>
    <t>Прочие (расшифровать)*</t>
  </si>
  <si>
    <t>ИТОГО ПО ДОГОВОРУ:</t>
  </si>
  <si>
    <t>чел.-день</t>
  </si>
  <si>
    <t>Стоимость лота
руб. (с НДС)</t>
  </si>
  <si>
    <t>Наименование работ</t>
  </si>
  <si>
    <t>Период оказания услуги:</t>
  </si>
  <si>
    <t>Расчет по статьям  на содержание 1 сотрудника в месяц:</t>
  </si>
  <si>
    <t>Наименование статей затрат</t>
  </si>
  <si>
    <t xml:space="preserve">Примечание </t>
  </si>
  <si>
    <t>предоставить расчет</t>
  </si>
  <si>
    <t>Численность</t>
  </si>
  <si>
    <t>руб/
мес</t>
  </si>
  <si>
    <t>Командировочные расходы*</t>
  </si>
  <si>
    <t>Амортизация*</t>
  </si>
  <si>
    <t>Итого стоимость услуг на 1 сотрудника в месяц, без НДС</t>
  </si>
  <si>
    <t>Среднее количество рабочих дней в месяц</t>
  </si>
  <si>
    <t>дн</t>
  </si>
  <si>
    <t>Стоимость 1 чел/дн,
 без НДС</t>
  </si>
  <si>
    <t>Расшифровка затрат (период - 1 месяц)</t>
  </si>
  <si>
    <t>При необходимости расшифровка составляется на каждую должность</t>
  </si>
  <si>
    <t>кол-во команди-ровок в год</t>
  </si>
  <si>
    <t>Стоимость в год, руб.</t>
  </si>
  <si>
    <t>Стоимость в мес, руб.</t>
  </si>
  <si>
    <t>Программное обеспечение для ЭВМ:</t>
  </si>
  <si>
    <t xml:space="preserve">Первоначальная стоимость, руб. </t>
  </si>
  <si>
    <t>Ежемесячная сумма амортизации, руб.</t>
  </si>
  <si>
    <t>Амортизация основных фондов прямого использования (Орг.техника, компьютерное оборудование, прочее)</t>
  </si>
  <si>
    <t>Коэффициент использования</t>
  </si>
  <si>
    <t>Ежемесячная сумма амортизации на проект, руб</t>
  </si>
  <si>
    <t>ед. изм.</t>
  </si>
  <si>
    <t>Ставка, руб.</t>
  </si>
  <si>
    <t>Приложение №2</t>
  </si>
  <si>
    <t>Приложение 3</t>
  </si>
  <si>
    <t>Руководитель предприятия</t>
  </si>
  <si>
    <t xml:space="preserve">на оказание услуг по разработке решений в рамках проектов технологического развития 
и методическое, организационное и научно-техническое сопровождение проектов
11708 НИОКР, НИР прочие </t>
  </si>
  <si>
    <t>…</t>
  </si>
  <si>
    <t>1.1.</t>
  </si>
  <si>
    <t>1.2.</t>
  </si>
  <si>
    <t>4.1.</t>
  </si>
  <si>
    <t>4.2.</t>
  </si>
  <si>
    <t>7.1.</t>
  </si>
  <si>
    <t>9.1.</t>
  </si>
  <si>
    <t>Профессор</t>
  </si>
  <si>
    <t>Руководитель отдела/лаборатории/доцент</t>
  </si>
  <si>
    <t>Главный научный сотрудник</t>
  </si>
  <si>
    <t>Ведущий / старший научный сотрудник</t>
  </si>
  <si>
    <t>Научный сотрудник / младший научный сотрудник</t>
  </si>
  <si>
    <t>Ведущий / старший инженер</t>
  </si>
  <si>
    <t xml:space="preserve">Инженер </t>
  </si>
  <si>
    <t>Младший инженер / специалист</t>
  </si>
  <si>
    <t>Иное наименование (при необходимости)</t>
  </si>
  <si>
    <t>Примечание:</t>
  </si>
  <si>
    <t>Наименование участника: _______________</t>
  </si>
  <si>
    <r>
      <t>Организация заказчика:</t>
    </r>
    <r>
      <rPr>
        <sz val="12"/>
        <rFont val="Arial"/>
        <family val="2"/>
        <charset val="204"/>
      </rPr>
      <t xml:space="preserve"> ООО "Морнефтегазпроект"</t>
    </r>
  </si>
  <si>
    <r>
      <t>Предмет закупки:</t>
    </r>
    <r>
      <rPr>
        <sz val="12"/>
        <rFont val="Arial"/>
        <family val="2"/>
        <charset val="204"/>
      </rPr>
      <t xml:space="preserve"> 11708 </t>
    </r>
    <r>
      <rPr>
        <b/>
        <sz val="12"/>
        <rFont val="Arial"/>
        <family val="2"/>
        <charset val="204"/>
      </rPr>
      <t>"</t>
    </r>
    <r>
      <rPr>
        <sz val="12"/>
        <rFont val="Arial"/>
        <family val="2"/>
        <charset val="204"/>
      </rPr>
      <t>Разработка решений в рамках проектов технологического развития и  методическое, организационное и научно-техническое сопровождение проектов"</t>
    </r>
  </si>
  <si>
    <r>
      <t xml:space="preserve">Способ закупки: </t>
    </r>
    <r>
      <rPr>
        <sz val="12"/>
        <rFont val="Arial"/>
        <family val="2"/>
        <charset val="204"/>
      </rPr>
      <t>Закрытый конкурентный отбор</t>
    </r>
  </si>
  <si>
    <r>
      <t>Срок оказания услуг:</t>
    </r>
    <r>
      <rPr>
        <sz val="12"/>
        <rFont val="Arial"/>
        <family val="2"/>
        <charset val="204"/>
      </rPr>
      <t xml:space="preserve"> с момента подписания Договора по 31.12.2030 г</t>
    </r>
  </si>
  <si>
    <r>
      <t xml:space="preserve">Наличие гаранта/ негаранта: </t>
    </r>
    <r>
      <rPr>
        <sz val="12"/>
        <rFont val="Arial"/>
        <family val="2"/>
        <charset val="204"/>
      </rPr>
      <t>100% негарантированные объёмы</t>
    </r>
  </si>
  <si>
    <t>Индексация стоимости услуг (не может быть меньше 1)</t>
  </si>
  <si>
    <t>2025г.</t>
  </si>
  <si>
    <t>2026г.</t>
  </si>
  <si>
    <t>2027г.</t>
  </si>
  <si>
    <t>2028г.</t>
  </si>
  <si>
    <t>2029г.</t>
  </si>
  <si>
    <t>2030г.</t>
  </si>
  <si>
    <t>Формат ценового предложения</t>
  </si>
  <si>
    <t>1. Представленное Участником ценовое предложение должно учитывать все затраты Участника.
2. Все показатели, участвующие в расчёте договорной цены остаются неизменными на весь период действия предложения и исполнения Поставщиком/Подрядчиком/Исполнителем своих обязательств по Договору
3. Применения коэффициента инфляции по годам не менее 1.</t>
  </si>
  <si>
    <t>Лимит до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</si>
</sst>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0">
    <numFmt numFmtId="41" formatCode="_-* #,##0_-;\-* #,##0_-;_-* &quot;-&quot;_-;_-@_-"/>
    <numFmt numFmtId="43" formatCode="_-* #,##0.00_-;\-* #,##0.00_-;_-* &quot;-&quot;??_-;_-@_-"/>
    <numFmt numFmtId="164" formatCode="_-* #,##0.00\ _₽_-;\-* #,##0.00\ _₽_-;_-* &quot;-&quot;??\ _₽_-;_-@_-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&quot;£&quot;* #,##0_-;\-&quot;£&quot;* #,##0_-;_-&quot;£&quot;* &quot;-&quot;_-;_-@_-"/>
    <numFmt numFmtId="171" formatCode="_-&quot;£&quot;* #,##0.00_-;\-&quot;£&quot;* #,##0.00_-;_-&quot;£&quot;* &quot;-&quot;??_-;_-@_-"/>
    <numFmt numFmtId="172" formatCode="_-* #,##0.00_р_._-;\-* #,##0.00_р_._-;_-* &quot;-&quot;??_р_._-;_-@_-"/>
    <numFmt numFmtId="173" formatCode="#,##0.000"/>
    <numFmt numFmtId="174" formatCode="#,##0.0"/>
    <numFmt numFmtId="175" formatCode="0.0%"/>
    <numFmt numFmtId="176" formatCode="0.0"/>
    <numFmt numFmtId="177" formatCode="#,##0.0_);\(#,##0.0\)"/>
    <numFmt numFmtId="178" formatCode="#,##0;\(#,##0\)"/>
    <numFmt numFmtId="179" formatCode="_-* #,##0.00\ _$_-;\-* #,##0.00\ _$_-;_-* &quot;-&quot;??\ _$_-;_-@_-"/>
    <numFmt numFmtId="180" formatCode="0.00;0;"/>
    <numFmt numFmtId="181" formatCode="000000"/>
    <numFmt numFmtId="182" formatCode="_-* #,##0\ &quot;d.&quot;_-;\-* #,##0\ &quot;d.&quot;_-;_-* &quot;-&quot;\ &quot;d.&quot;_-;_-@_-"/>
    <numFmt numFmtId="183" formatCode="_-* #,##0.00\ &quot;d.&quot;_-;\-* #,##0.00\ &quot;d.&quot;_-;_-* &quot;-&quot;??\ &quot;d.&quot;_-;_-@_-"/>
    <numFmt numFmtId="184" formatCode="#,##0.00;[Red]\(#,##0.00\)"/>
    <numFmt numFmtId="185" formatCode="#,##0.000;[Red]\(#,##0.000\)"/>
    <numFmt numFmtId="186" formatCode="#,##0.0000;[Red]\(#,##0.0000\)"/>
    <numFmt numFmtId="187" formatCode="mmmm\-yy"/>
    <numFmt numFmtId="188" formatCode="_ * #,##0.00_ ;_ * \-#,##0.00_ ;_ * &quot;-&quot;??_ ;_ @_ "/>
    <numFmt numFmtId="189" formatCode="#,##0.0000_);\(#,##0.0000\)"/>
    <numFmt numFmtId="190" formatCode="0000"/>
    <numFmt numFmtId="191" formatCode="#,##0.00;[Red]\-#,##0.00;#"/>
    <numFmt numFmtId="192" formatCode="0.0000%"/>
    <numFmt numFmtId="193" formatCode="##,#0_;\(#,##0\);&quot;-&quot;??_);@"/>
    <numFmt numFmtId="194" formatCode="*(#,##0\);*#\,##0_);&quot;-&quot;??_);@"/>
    <numFmt numFmtId="195" formatCode="_*\(#,##0\);_*#,##0_);&quot;-&quot;??_);@"/>
    <numFmt numFmtId="196" formatCode="#,##0."/>
    <numFmt numFmtId="197" formatCode="General_)"/>
    <numFmt numFmtId="198" formatCode="* \(#,##0\);* #,##0_);&quot;-&quot;??_);@"/>
    <numFmt numFmtId="199" formatCode="#,##0_);\(#,##0\);&quot;-&quot;??_);@"/>
    <numFmt numFmtId="200" formatCode="* #,##0_);* \(#,##0\);&quot;-&quot;??_);@"/>
    <numFmt numFmtId="201" formatCode="\$#."/>
    <numFmt numFmtId="202" formatCode="mmmm\ d\,\ yyyy"/>
    <numFmt numFmtId="203" formatCode="dd\.mm\.yyyy&quot;г.&quot;"/>
    <numFmt numFmtId="204" formatCode="_-* #,##0\ _F_-;\-* #,##0\ _F_-;_-* &quot;-&quot;\ _F_-;_-@_-"/>
    <numFmt numFmtId="205" formatCode="_-* #,##0.00\ _F_-;\-* #,##0.00\ _F_-;_-* &quot;-&quot;??\ _F_-;_-@_-"/>
    <numFmt numFmtId="206" formatCode="_-* #,##0.00[$€-1]_-;\-* #,##0.00[$€-1]_-;_-* &quot;-&quot;??[$€-1]_-"/>
    <numFmt numFmtId="207" formatCode="#.00"/>
    <numFmt numFmtId="208" formatCode="#,##0_ ;[Red]\-#,##0\ "/>
    <numFmt numFmtId="209" formatCode="_-* #,##0\ _P_t_s_-;\-* #,##0\ _P_t_s_-;_-* &quot;-&quot;\ _P_t_s_-;_-@_-"/>
    <numFmt numFmtId="210" formatCode="_-* #,##0.00\ _P_t_s_-;\-* #,##0.00\ _P_t_s_-;_-* &quot;-&quot;??\ _P_t_s_-;_-@_-"/>
    <numFmt numFmtId="211" formatCode="_-&quot;?&quot;* #,##0_-;\-&quot;?&quot;* #,##0_-;_-&quot;?&quot;* &quot;-&quot;_-;_-@_-"/>
    <numFmt numFmtId="212" formatCode="_-&quot;?&quot;* #,##0.00_-;\-&quot;?&quot;* #,##0.00_-;_-&quot;?&quot;* &quot;-&quot;??_-;_-@_-"/>
    <numFmt numFmtId="213" formatCode="_ * #,##0_)&quot;F&quot;_ ;_ * \(#,##0\)&quot;F&quot;_ ;_ * &quot;-&quot;_)&quot;F&quot;_ ;_ @_ "/>
    <numFmt numFmtId="214" formatCode="_ * #,##0.00_)&quot;F&quot;_ ;_ * \(#,##0.00\)&quot;F&quot;_ ;_ * &quot;-&quot;??_)&quot;F&quot;_ ;_ @_ "/>
    <numFmt numFmtId="215" formatCode="#,##0.00&quot;т.р.&quot;;\-#,##0.00&quot;т.р.&quot;"/>
    <numFmt numFmtId="216" formatCode="_-* #,##0\ _d_._-;\-* #,##0\ _d_._-;_-* &quot;-&quot;\ _d_._-;_-@_-"/>
    <numFmt numFmtId="217" formatCode="_-* #,##0.00\ _d_._-;\-* #,##0.00\ _d_._-;_-* &quot;-&quot;??\ _d_._-;_-@_-"/>
    <numFmt numFmtId="218" formatCode="0.00000%"/>
    <numFmt numFmtId="219" formatCode="0.0000000%"/>
    <numFmt numFmtId="220" formatCode="_-* #,##0_?_._-;\-* #,##0_?_._-;_-* &quot;-&quot;_?_._-;_-@_-"/>
    <numFmt numFmtId="221" formatCode="\(#,##0.0\)"/>
    <numFmt numFmtId="222" formatCode="#,##0\ &quot;?.&quot;;\-#,##0\ &quot;?.&quot;"/>
    <numFmt numFmtId="223" formatCode="0.0_)%;\(0.0\)%"/>
    <numFmt numFmtId="224" formatCode="0.00_)%;\(0.00\)%"/>
    <numFmt numFmtId="225" formatCode="0%_);\(0%\)"/>
    <numFmt numFmtId="226" formatCode="#,##0.00\ &quot;F&quot;;\-#,##0.00\ &quot;F&quot;"/>
    <numFmt numFmtId="227" formatCode="* \(#,##0.0\);* #,##0.0_);&quot;-&quot;??_);@"/>
    <numFmt numFmtId="228" formatCode="* \(#,##0.00\);* #,##0.00_);&quot;-&quot;??_);@"/>
    <numFmt numFmtId="229" formatCode="_(* \(#,##0.0\);_(* #,##0.0_);_(* &quot;-&quot;_);_(@_)"/>
    <numFmt numFmtId="230" formatCode="_(* \(#,##0.00\);_(* #,##0.00_);_(* &quot;-&quot;_);_(@_)"/>
    <numFmt numFmtId="231" formatCode="_(* \(#,##0.000\);_(* #,##0.000_);_(* &quot;-&quot;_);_(@_)"/>
    <numFmt numFmtId="232" formatCode="#,##0.000000;[Red]#,##0.000000"/>
    <numFmt numFmtId="233" formatCode="_-&quot;R&quot;* #,##0.00_-;\-&quot;R&quot;* #,##0.00_-;_-&quot;R&quot;* &quot;-&quot;??_-;_-@_-"/>
    <numFmt numFmtId="234" formatCode="m/d"/>
    <numFmt numFmtId="235" formatCode="#,##0&quot;£&quot;_);\(#,##0&quot;£&quot;\)"/>
    <numFmt numFmtId="236" formatCode="_-* #,##0\ &quot;Pts&quot;_-;\-* #,##0\ &quot;Pts&quot;_-;_-* &quot;-&quot;\ &quot;Pts&quot;_-;_-@_-"/>
    <numFmt numFmtId="237" formatCode="_-* #,##0.00\ &quot;Pts&quot;_-;\-* #,##0.00\ &quot;Pts&quot;_-;_-* &quot;-&quot;??\ &quot;Pts&quot;_-;_-@_-"/>
    <numFmt numFmtId="238" formatCode="_-* #,##0\ &quot;F&quot;_-;\-* #,##0\ &quot;F&quot;_-;_-* &quot;-&quot;\ &quot;F&quot;_-;_-@_-"/>
    <numFmt numFmtId="239" formatCode="_-* #,##0.00\ &quot;F&quot;_-;\-* #,##0.00\ &quot;F&quot;_-;_-* &quot;-&quot;??\ &quot;F&quot;_-;_-@_-"/>
    <numFmt numFmtId="240" formatCode="_ * #,##0_ ;_ * \(#,##0_ ;_ * &quot;-&quot;_ ;_ @_ "/>
    <numFmt numFmtId="241" formatCode="&quot;$&quot;#,##0.000000;[Red]&quot;$&quot;#,##0.000000"/>
    <numFmt numFmtId="242" formatCode="#,##0.0000000_$"/>
    <numFmt numFmtId="243" formatCode="&quot;$&quot;\ #,##0.00"/>
    <numFmt numFmtId="244" formatCode="_ * #,##0_ ;_ * \(#,##0_)\ ;_ * &quot;-&quot;_ ;_ @_ "/>
    <numFmt numFmtId="245" formatCode="&quot;$&quot;\ #,##0"/>
    <numFmt numFmtId="246" formatCode="&quot;$&quot;"/>
    <numFmt numFmtId="247" formatCode="_._.* #,##0_)_%;_._.* \(#,##0\)_%;_._.* \ _)_%"/>
    <numFmt numFmtId="248" formatCode="yyyy"/>
    <numFmt numFmtId="249" formatCode="yyyy\ &quot;год&quot;"/>
    <numFmt numFmtId="250" formatCode="#,##0\в"/>
    <numFmt numFmtId="251" formatCode="#,##0.000_ ;\-#,##0.000\ "/>
    <numFmt numFmtId="252" formatCode="#,##0.00_ ;[Red]\-#,##0.00\ "/>
    <numFmt numFmtId="253" formatCode="0.000"/>
    <numFmt numFmtId="254" formatCode="#,##0.00&quot;р.&quot;;\-#,##0.00&quot;р.&quot;"/>
    <numFmt numFmtId="255" formatCode="0.##"/>
    <numFmt numFmtId="256" formatCode="#,##0\т"/>
    <numFmt numFmtId="257" formatCode="_-* #,##0_р_._-;\-* #,##0_р_._-;_-* &quot;-&quot;_р_._-;_-@_-"/>
    <numFmt numFmtId="258" formatCode="_-* #,##0\ _$_-;\-* #,##0\ _$_-;_-* &quot;-&quot;\ _$_-;_-@_-"/>
    <numFmt numFmtId="259" formatCode="#,##0.00_ ;\-#,##0.00\ "/>
    <numFmt numFmtId="260" formatCode="_-* #,##0_р_._-;\-* #,##0_р_._-;_-* &quot;-&quot;??_р_._-;_-@_-"/>
    <numFmt numFmtId="261" formatCode="_-* #,##0.0000_р_._-;\-* #,##0.0000_р_._-;_-* &quot;-&quot;??_р_._-;_-@_-"/>
  </numFmts>
  <fonts count="18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Times New Roman Cyr"/>
      <family val="1"/>
      <charset val="204"/>
    </font>
    <font>
      <sz val="10"/>
      <name val="Helv"/>
    </font>
    <font>
      <b/>
      <sz val="22"/>
      <color indexed="18"/>
      <name val="Arial"/>
      <family val="2"/>
    </font>
    <font>
      <sz val="10"/>
      <color indexed="8"/>
      <name val="Arial"/>
      <family val="2"/>
      <charset val="204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8"/>
      <name val="Trebuchet MS"/>
      <family val="2"/>
    </font>
    <font>
      <sz val="10"/>
      <name val="Arial Cyr"/>
    </font>
    <font>
      <sz val="12"/>
      <name val="Book Antiqua"/>
      <family val="1"/>
    </font>
    <font>
      <sz val="10"/>
      <name val="MS Sans Serif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u/>
      <sz val="10"/>
      <color indexed="12"/>
      <name val="Arial Cyr"/>
      <charset val="204"/>
    </font>
    <font>
      <sz val="10"/>
      <name val="Times New Roman Cyr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  <charset val="204"/>
    </font>
    <font>
      <b/>
      <sz val="9"/>
      <color indexed="21"/>
      <name val="Arial CYR"/>
      <family val="2"/>
      <charset val="204"/>
    </font>
    <font>
      <sz val="8"/>
      <name val="Times New Roman Cyr"/>
      <charset val="204"/>
    </font>
    <font>
      <sz val="8"/>
      <name val="Palatino"/>
      <family val="1"/>
    </font>
    <font>
      <sz val="1"/>
      <color indexed="8"/>
      <name val="Courier"/>
      <family val="1"/>
      <charset val="204"/>
    </font>
    <font>
      <b/>
      <u/>
      <sz val="10"/>
      <name val="Helv"/>
    </font>
    <font>
      <b/>
      <sz val="13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sz val="8"/>
      <name val="Tahoma"/>
      <family val="2"/>
      <charset val="204"/>
    </font>
    <font>
      <sz val="10"/>
      <name val="StoneSerif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</font>
    <font>
      <b/>
      <sz val="12"/>
      <color indexed="8"/>
      <name val="Book Antiqua"/>
      <family val="1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u/>
      <sz val="7"/>
      <name val="Helv"/>
    </font>
    <font>
      <sz val="10"/>
      <name val="Courier"/>
      <family val="3"/>
    </font>
    <font>
      <u/>
      <sz val="10"/>
      <color indexed="36"/>
      <name val="Arial Cyr"/>
      <charset val="204"/>
    </font>
    <font>
      <sz val="7"/>
      <name val="Palatino"/>
      <family val="1"/>
    </font>
    <font>
      <sz val="8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8"/>
      <color indexed="13"/>
      <name val="Arial"/>
      <family val="2"/>
    </font>
    <font>
      <sz val="18"/>
      <name val="Helvetica-Black"/>
    </font>
    <font>
      <i/>
      <sz val="14"/>
      <name val="Palatino"/>
      <family val="1"/>
    </font>
    <font>
      <b/>
      <sz val="1"/>
      <color indexed="8"/>
      <name val="Courier"/>
      <family val="1"/>
      <charset val="204"/>
    </font>
    <font>
      <sz val="8"/>
      <name val="Helv"/>
    </font>
    <font>
      <u/>
      <sz val="10"/>
      <color indexed="12"/>
      <name val="Arial"/>
      <family val="2"/>
      <charset val="204"/>
    </font>
    <font>
      <u/>
      <sz val="9"/>
      <color indexed="36"/>
      <name val="Arial"/>
      <family val="2"/>
      <charset val="204"/>
    </font>
    <font>
      <u/>
      <sz val="7"/>
      <color indexed="12"/>
      <name val="Arial"/>
      <family val="2"/>
      <charset val="204"/>
    </font>
    <font>
      <u/>
      <sz val="10"/>
      <color indexed="12"/>
      <name val="Times New Roman"/>
      <family val="1"/>
      <charset val="204"/>
    </font>
    <font>
      <b/>
      <sz val="10"/>
      <color indexed="56"/>
      <name val="Arial"/>
      <family val="2"/>
      <charset val="204"/>
    </font>
    <font>
      <sz val="10"/>
      <color indexed="56"/>
      <name val="Arial"/>
      <family val="2"/>
      <charset val="204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b/>
      <u/>
      <sz val="16"/>
      <name val="Arial"/>
      <family val="2"/>
      <charset val="204"/>
    </font>
    <font>
      <b/>
      <sz val="9"/>
      <color indexed="12"/>
      <name val="Arial Cyr"/>
      <family val="2"/>
      <charset val="204"/>
    </font>
    <font>
      <sz val="12"/>
      <name val="Gill Sans"/>
    </font>
    <font>
      <sz val="12"/>
      <name val="Gill Sans"/>
      <charset val="204"/>
    </font>
    <font>
      <sz val="10"/>
      <name val="Palatino"/>
      <family val="1"/>
    </font>
    <font>
      <sz val="12"/>
      <name val="TimesET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22"/>
      <name val="UBSHeadline"/>
      <family val="1"/>
    </font>
    <font>
      <sz val="12"/>
      <name val="Helv"/>
    </font>
    <font>
      <b/>
      <u/>
      <sz val="6"/>
      <name val="Helv"/>
    </font>
    <font>
      <u/>
      <sz val="10"/>
      <name val="Arial"/>
      <family val="2"/>
      <charset val="204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i/>
      <sz val="10"/>
      <name val="Arial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0"/>
      <color indexed="10"/>
      <name val="Arial"/>
      <family val="2"/>
    </font>
    <font>
      <b/>
      <sz val="18"/>
      <color indexed="13"/>
      <name val="Arial"/>
      <family val="2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8"/>
      <color indexed="10"/>
      <name val="Arial Narrow"/>
      <family val="2"/>
    </font>
    <font>
      <b/>
      <sz val="14"/>
      <name val="Times New Roman"/>
      <family val="1"/>
      <charset val="204"/>
    </font>
    <font>
      <sz val="8"/>
      <name val="Pragmatica"/>
    </font>
    <font>
      <b/>
      <i/>
      <sz val="8"/>
      <name val="Helv"/>
    </font>
    <font>
      <b/>
      <sz val="9"/>
      <name val="Arial Cyr"/>
      <family val="2"/>
      <charset val="204"/>
    </font>
    <font>
      <sz val="10"/>
      <name val="Arial Narrow"/>
      <family val="2"/>
      <charset val="204"/>
    </font>
    <font>
      <sz val="11"/>
      <color indexed="62"/>
      <name val="Calibri"/>
      <family val="2"/>
      <charset val="204"/>
    </font>
    <font>
      <b/>
      <sz val="8"/>
      <name val="Arial Cyr"/>
      <family val="2"/>
      <charset val="204"/>
    </font>
    <font>
      <sz val="14"/>
      <color indexed="18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6"/>
      <name val="Arial Cyr"/>
      <family val="2"/>
      <charset val="204"/>
    </font>
    <font>
      <b/>
      <sz val="20"/>
      <color indexed="12"/>
      <name val="Arial CYR"/>
      <family val="2"/>
      <charset val="204"/>
    </font>
    <font>
      <b/>
      <sz val="14"/>
      <color indexed="12"/>
      <name val="Arial Cyr"/>
      <family val="2"/>
      <charset val="204"/>
    </font>
    <font>
      <sz val="12"/>
      <name val="Arial Narrow"/>
      <family val="2"/>
      <charset val="204"/>
    </font>
    <font>
      <b/>
      <sz val="14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4"/>
      <color indexed="10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9"/>
      <name val="Arial Cyr"/>
      <family val="2"/>
      <charset val="204"/>
    </font>
    <font>
      <sz val="11"/>
      <color indexed="60"/>
      <name val="Calibri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</font>
    <font>
      <sz val="12"/>
      <color theme="1"/>
      <name val="Times New Roman"/>
      <family val="2"/>
      <charset val="204"/>
    </font>
    <font>
      <b/>
      <i/>
      <sz val="14"/>
      <color indexed="48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name val="Arial Cyr"/>
      <family val="2"/>
      <charset val="204"/>
    </font>
    <font>
      <i/>
      <sz val="11"/>
      <color indexed="23"/>
      <name val="Calibri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1"/>
      <color indexed="52"/>
      <name val="Calibri"/>
      <family val="2"/>
      <charset val="204"/>
    </font>
    <font>
      <sz val="11"/>
      <name val="Times New Roman Cyr"/>
      <family val="1"/>
      <charset val="204"/>
    </font>
    <font>
      <sz val="14"/>
      <name val="Arial Cyr"/>
      <family val="2"/>
      <charset val="204"/>
    </font>
    <font>
      <b/>
      <i/>
      <sz val="14"/>
      <name val="Arial Cyr"/>
      <charset val="204"/>
    </font>
    <font>
      <sz val="11"/>
      <color indexed="10"/>
      <name val="Calibri"/>
      <family val="2"/>
      <charset val="204"/>
    </font>
    <font>
      <sz val="12"/>
      <color indexed="8"/>
      <name val="Arial Cyr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2"/>
      <name val="Times New Roman Cyr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sz val="10"/>
      <name val="NTTimes/Cyrillic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8"/>
      <name val="Arial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0" tint="-0.499984740745262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125"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9"/>
        <bgColor indexed="44"/>
      </patternFill>
    </fill>
    <fill>
      <patternFill patternType="darkGray">
        <fgColor indexed="9"/>
        <bgColor indexed="29"/>
      </patternFill>
    </fill>
    <fill>
      <patternFill patternType="lightGray">
        <fgColor indexed="22"/>
        <bgColor indexed="9"/>
      </patternFill>
    </fill>
    <fill>
      <patternFill patternType="lightGray">
        <fgColor indexed="9"/>
        <bgColor indexed="9"/>
      </patternFill>
    </fill>
    <fill>
      <patternFill patternType="lightGray">
        <fgColor indexed="43"/>
        <bgColor indexed="9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3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65">
    <xf numFmtId="0" fontId="0" fillId="0" borderId="0"/>
    <xf numFmtId="172" fontId="11" fillId="0" borderId="0" applyFont="0" applyFill="0" applyBorder="0" applyAlignment="0" applyProtection="0"/>
    <xf numFmtId="0" fontId="11" fillId="0" borderId="0"/>
    <xf numFmtId="0" fontId="10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9" fontId="11" fillId="0" borderId="0" applyFont="0" applyFill="0" applyBorder="0" applyAlignment="0" applyProtection="0"/>
    <xf numFmtId="0" fontId="11" fillId="0" borderId="0"/>
    <xf numFmtId="172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2" fontId="1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1" fillId="0" borderId="0"/>
    <xf numFmtId="40" fontId="22" fillId="0" borderId="0" applyFont="0" applyFill="0" applyBorder="0" applyAlignment="0" applyProtection="0"/>
    <xf numFmtId="0" fontId="23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4" fontId="25" fillId="0" borderId="0">
      <alignment vertical="center"/>
    </xf>
    <xf numFmtId="0" fontId="24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5" fillId="0" borderId="0">
      <alignment vertical="center"/>
    </xf>
    <xf numFmtId="0" fontId="26" fillId="0" borderId="0"/>
    <xf numFmtId="0" fontId="24" fillId="0" borderId="0"/>
    <xf numFmtId="0" fontId="20" fillId="0" borderId="0"/>
    <xf numFmtId="0" fontId="26" fillId="0" borderId="0"/>
    <xf numFmtId="0" fontId="24" fillId="0" borderId="0"/>
    <xf numFmtId="0" fontId="26" fillId="0" borderId="0"/>
    <xf numFmtId="177" fontId="2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7" fillId="0" borderId="0" applyNumberFormat="0" applyFill="0" applyBorder="0" applyAlignment="0" applyProtection="0"/>
    <xf numFmtId="0" fontId="26" fillId="0" borderId="0"/>
    <xf numFmtId="0" fontId="20" fillId="0" borderId="0"/>
    <xf numFmtId="0" fontId="24" fillId="0" borderId="0"/>
    <xf numFmtId="178" fontId="20" fillId="5" borderId="7">
      <alignment wrapText="1"/>
      <protection locked="0"/>
    </xf>
    <xf numFmtId="0" fontId="24" fillId="0" borderId="0"/>
    <xf numFmtId="0" fontId="28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8" applyNumberFormat="0" applyFill="0" applyProtection="0">
      <alignment horizontal="center"/>
    </xf>
    <xf numFmtId="0" fontId="29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centerContinuous"/>
    </xf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0" fillId="0" borderId="0"/>
    <xf numFmtId="0" fontId="24" fillId="0" borderId="0"/>
    <xf numFmtId="0" fontId="24" fillId="0" borderId="0"/>
    <xf numFmtId="0" fontId="26" fillId="0" borderId="0"/>
    <xf numFmtId="0" fontId="13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" fontId="25" fillId="0" borderId="0">
      <alignment vertical="center"/>
    </xf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38" fontId="31" fillId="0" borderId="0" applyFill="0" applyBorder="0" applyProtection="0"/>
    <xf numFmtId="0" fontId="13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38" fontId="31" fillId="0" borderId="0" applyFill="0" applyBorder="0" applyProtection="0"/>
    <xf numFmtId="38" fontId="31" fillId="0" borderId="0" applyFill="0" applyBorder="0" applyProtection="0"/>
    <xf numFmtId="38" fontId="31" fillId="0" borderId="0" applyFill="0" applyBorder="0" applyProtection="0"/>
    <xf numFmtId="38" fontId="31" fillId="0" borderId="0" applyFill="0" applyBorder="0" applyProtection="0"/>
    <xf numFmtId="38" fontId="31" fillId="0" borderId="0" applyFill="0" applyBorder="0" applyProtection="0"/>
    <xf numFmtId="0" fontId="13" fillId="0" borderId="0"/>
    <xf numFmtId="0" fontId="13" fillId="0" borderId="0"/>
    <xf numFmtId="0" fontId="13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9" fontId="11" fillId="0" borderId="0" applyFont="0" applyFill="0" applyBorder="0" applyAlignment="0" applyProtection="0"/>
    <xf numFmtId="180" fontId="32" fillId="0" borderId="0">
      <alignment horizontal="center"/>
    </xf>
    <xf numFmtId="0" fontId="33" fillId="6" borderId="0" applyNumberFormat="0" applyFont="0" applyBorder="0" applyAlignment="0" applyProtection="0">
      <alignment horizontal="left"/>
    </xf>
    <xf numFmtId="0" fontId="34" fillId="7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181" fontId="36" fillId="0" borderId="0" applyFont="0" applyFill="0" applyBorder="0">
      <alignment horizontal="center"/>
    </xf>
    <xf numFmtId="0" fontId="37" fillId="0" borderId="0">
      <alignment horizontal="right"/>
    </xf>
    <xf numFmtId="0" fontId="38" fillId="0" borderId="0" applyNumberFormat="0" applyFill="0" applyBorder="0" applyAlignment="0" applyProtection="0">
      <alignment vertical="top"/>
      <protection locked="0"/>
    </xf>
    <xf numFmtId="182" fontId="39" fillId="0" borderId="0" applyFont="0" applyFill="0" applyBorder="0" applyAlignment="0" applyProtection="0"/>
    <xf numFmtId="183" fontId="39" fillId="0" borderId="0" applyFont="0" applyFill="0" applyBorder="0" applyAlignment="0" applyProtection="0"/>
    <xf numFmtId="10" fontId="40" fillId="0" borderId="0" applyNumberFormat="0" applyFill="0" applyBorder="0" applyAlignment="0"/>
    <xf numFmtId="0" fontId="41" fillId="0" borderId="0"/>
    <xf numFmtId="0" fontId="21" fillId="0" borderId="0" applyFill="0" applyBorder="0" applyAlignment="0"/>
    <xf numFmtId="184" fontId="42" fillId="0" borderId="0" applyFill="0" applyBorder="0" applyAlignment="0"/>
    <xf numFmtId="185" fontId="42" fillId="0" borderId="0" applyFill="0" applyBorder="0" applyAlignment="0"/>
    <xf numFmtId="186" fontId="42" fillId="0" borderId="0" applyFill="0" applyBorder="0" applyAlignment="0"/>
    <xf numFmtId="187" fontId="42" fillId="0" borderId="0" applyFill="0" applyBorder="0" applyAlignment="0"/>
    <xf numFmtId="188" fontId="42" fillId="0" borderId="0" applyFill="0" applyBorder="0" applyAlignment="0"/>
    <xf numFmtId="189" fontId="42" fillId="0" borderId="0" applyFill="0" applyBorder="0" applyAlignment="0"/>
    <xf numFmtId="184" fontId="42" fillId="0" borderId="0" applyFill="0" applyBorder="0" applyAlignment="0"/>
    <xf numFmtId="0" fontId="43" fillId="0" borderId="0" applyFill="0" applyBorder="0" applyProtection="0">
      <alignment horizontal="center"/>
      <protection locked="0"/>
    </xf>
    <xf numFmtId="1" fontId="44" fillId="0" borderId="4">
      <alignment horizontal="center" vertical="center"/>
    </xf>
    <xf numFmtId="190" fontId="20" fillId="0" borderId="9" applyFont="0" applyFill="0" applyBorder="0" applyProtection="0">
      <alignment horizontal="center"/>
      <protection locked="0"/>
    </xf>
    <xf numFmtId="191" fontId="45" fillId="0" borderId="0">
      <alignment horizontal="right" vertical="top"/>
    </xf>
    <xf numFmtId="192" fontId="42" fillId="0" borderId="0"/>
    <xf numFmtId="192" fontId="42" fillId="0" borderId="0"/>
    <xf numFmtId="192" fontId="42" fillId="0" borderId="0"/>
    <xf numFmtId="192" fontId="42" fillId="0" borderId="0"/>
    <xf numFmtId="192" fontId="42" fillId="0" borderId="0"/>
    <xf numFmtId="192" fontId="42" fillId="0" borderId="0"/>
    <xf numFmtId="192" fontId="42" fillId="0" borderId="0"/>
    <xf numFmtId="192" fontId="42" fillId="0" borderId="0"/>
    <xf numFmtId="38" fontId="34" fillId="0" borderId="0" applyFont="0" applyFill="0" applyBorder="0" applyAlignment="0" applyProtection="0"/>
    <xf numFmtId="188" fontId="42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0" fontId="46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0" fontId="46" fillId="0" borderId="0" applyFont="0" applyFill="0" applyBorder="0" applyAlignment="0" applyProtection="0"/>
    <xf numFmtId="196" fontId="47" fillId="0" borderId="0">
      <protection locked="0"/>
    </xf>
    <xf numFmtId="197" fontId="48" fillId="0" borderId="0"/>
    <xf numFmtId="0" fontId="49" fillId="0" borderId="0" applyFill="0" applyBorder="0" applyAlignment="0" applyProtection="0">
      <protection locked="0"/>
    </xf>
    <xf numFmtId="198" fontId="41" fillId="0" borderId="0" applyFill="0" applyBorder="0" applyProtection="0"/>
    <xf numFmtId="198" fontId="41" fillId="0" borderId="10" applyFill="0" applyProtection="0"/>
    <xf numFmtId="198" fontId="41" fillId="0" borderId="11" applyFill="0" applyProtection="0"/>
    <xf numFmtId="165" fontId="34" fillId="0" borderId="0" applyFont="0" applyFill="0" applyBorder="0" applyAlignment="0" applyProtection="0"/>
    <xf numFmtId="184" fontId="42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37" fontId="28" fillId="0" borderId="12" applyFont="0" applyFill="0" applyBorder="0"/>
    <xf numFmtId="37" fontId="50" fillId="0" borderId="12" applyFont="0" applyFill="0" applyBorder="0">
      <protection locked="0"/>
    </xf>
    <xf numFmtId="37" fontId="51" fillId="22" borderId="4" applyFill="0" applyBorder="0" applyProtection="0"/>
    <xf numFmtId="37" fontId="50" fillId="0" borderId="12" applyFill="0" applyBorder="0">
      <protection locked="0"/>
    </xf>
    <xf numFmtId="201" fontId="47" fillId="0" borderId="0">
      <protection locked="0"/>
    </xf>
    <xf numFmtId="0" fontId="46" fillId="0" borderId="0" applyFill="0" applyBorder="0" applyProtection="0">
      <alignment vertical="center"/>
    </xf>
    <xf numFmtId="1" fontId="52" fillId="2" borderId="0"/>
    <xf numFmtId="202" fontId="53" fillId="0" borderId="0" applyFont="0" applyFill="0" applyBorder="0" applyAlignment="0" applyProtection="0"/>
    <xf numFmtId="0" fontId="26" fillId="0" borderId="0"/>
    <xf numFmtId="0" fontId="46" fillId="0" borderId="0" applyFont="0" applyFill="0" applyBorder="0" applyAlignment="0" applyProtection="0"/>
    <xf numFmtId="15" fontId="54" fillId="0" borderId="13" applyFont="0" applyFill="0" applyBorder="0" applyAlignment="0">
      <alignment horizontal="centerContinuous"/>
    </xf>
    <xf numFmtId="203" fontId="54" fillId="0" borderId="13" applyFont="0" applyFill="0" applyBorder="0" applyAlignment="0">
      <alignment horizontal="centerContinuous"/>
    </xf>
    <xf numFmtId="14" fontId="55" fillId="0" borderId="0" applyFill="0" applyBorder="0" applyAlignment="0"/>
    <xf numFmtId="200" fontId="41" fillId="0" borderId="0" applyFill="0" applyBorder="0" applyProtection="0"/>
    <xf numFmtId="200" fontId="41" fillId="0" borderId="10" applyFill="0" applyProtection="0"/>
    <xf numFmtId="200" fontId="41" fillId="0" borderId="11" applyFill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0" fontId="46" fillId="0" borderId="14" applyNumberFormat="0" applyFont="0" applyFill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0" fontId="56" fillId="23" borderId="15" applyNumberFormat="0" applyFont="0" applyBorder="0" applyAlignment="0" applyProtection="0">
      <alignment horizontal="right"/>
    </xf>
    <xf numFmtId="0" fontId="33" fillId="24" borderId="0" applyNumberFormat="0" applyFont="0" applyBorder="0" applyAlignment="0" applyProtection="0"/>
    <xf numFmtId="188" fontId="42" fillId="0" borderId="0" applyFill="0" applyBorder="0" applyAlignment="0"/>
    <xf numFmtId="184" fontId="42" fillId="0" borderId="0" applyFill="0" applyBorder="0" applyAlignment="0"/>
    <xf numFmtId="188" fontId="42" fillId="0" borderId="0" applyFill="0" applyBorder="0" applyAlignment="0"/>
    <xf numFmtId="189" fontId="42" fillId="0" borderId="0" applyFill="0" applyBorder="0" applyAlignment="0"/>
    <xf numFmtId="184" fontId="42" fillId="0" borderId="0" applyFill="0" applyBorder="0" applyAlignment="0"/>
    <xf numFmtId="206" fontId="11" fillId="0" borderId="0" applyFont="0" applyFill="0" applyBorder="0" applyAlignment="0" applyProtection="0"/>
    <xf numFmtId="37" fontId="20" fillId="0" borderId="0"/>
    <xf numFmtId="0" fontId="20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NumberFormat="0" applyFont="0" applyFill="0" applyBorder="0" applyAlignment="0" applyProtection="0"/>
    <xf numFmtId="207" fontId="47" fillId="0" borderId="0">
      <protection locked="0"/>
    </xf>
    <xf numFmtId="0" fontId="26" fillId="0" borderId="0"/>
    <xf numFmtId="197" fontId="59" fillId="0" borderId="0"/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Fill="0" applyBorder="0" applyProtection="0">
      <alignment horizontal="left"/>
    </xf>
    <xf numFmtId="1" fontId="13" fillId="0" borderId="0" applyNumberFormat="0" applyFont="0" applyBorder="0" applyAlignment="0">
      <alignment horizontal="centerContinuous"/>
    </xf>
    <xf numFmtId="38" fontId="63" fillId="22" borderId="0" applyNumberFormat="0" applyBorder="0" applyAlignment="0" applyProtection="0"/>
    <xf numFmtId="175" fontId="42" fillId="25" borderId="4" applyNumberFormat="0" applyFont="0" applyBorder="0" applyAlignment="0" applyProtection="0"/>
    <xf numFmtId="0" fontId="46" fillId="0" borderId="0" applyFont="0" applyFill="0" applyBorder="0" applyAlignment="0" applyProtection="0">
      <alignment horizontal="right"/>
    </xf>
    <xf numFmtId="177" fontId="64" fillId="25" borderId="0" applyNumberFormat="0" applyFont="0" applyAlignment="0"/>
    <xf numFmtId="0" fontId="65" fillId="0" borderId="0" applyProtection="0">
      <alignment horizontal="right"/>
    </xf>
    <xf numFmtId="0" fontId="66" fillId="0" borderId="16" applyNumberFormat="0" applyAlignment="0" applyProtection="0">
      <alignment horizontal="left" vertical="center"/>
    </xf>
    <xf numFmtId="0" fontId="66" fillId="0" borderId="5">
      <alignment horizontal="left" vertical="center"/>
    </xf>
    <xf numFmtId="2" fontId="67" fillId="26" borderId="0" applyAlignment="0">
      <alignment horizontal="right"/>
      <protection locked="0"/>
    </xf>
    <xf numFmtId="0" fontId="68" fillId="0" borderId="0" applyProtection="0">
      <alignment horizontal="left"/>
    </xf>
    <xf numFmtId="0" fontId="69" fillId="0" borderId="0" applyProtection="0">
      <alignment horizontal="left"/>
    </xf>
    <xf numFmtId="0" fontId="43" fillId="0" borderId="0" applyFill="0" applyAlignment="0" applyProtection="0">
      <protection locked="0"/>
    </xf>
    <xf numFmtId="0" fontId="43" fillId="0" borderId="1" applyFill="0" applyAlignment="0" applyProtection="0">
      <protection locked="0"/>
    </xf>
    <xf numFmtId="0" fontId="47" fillId="0" borderId="0">
      <protection locked="0"/>
    </xf>
    <xf numFmtId="0" fontId="70" fillId="0" borderId="0">
      <protection locked="0"/>
    </xf>
    <xf numFmtId="0" fontId="71" fillId="0" borderId="0" applyNumberFormat="0" applyFill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>
      <alignment horizontal="left" vertical="center" wrapText="1"/>
    </xf>
    <xf numFmtId="0" fontId="77" fillId="0" borderId="0">
      <alignment horizontal="left" vertical="center" wrapText="1" indent="1"/>
    </xf>
    <xf numFmtId="0" fontId="77" fillId="0" borderId="0">
      <alignment horizontal="left" vertical="center" wrapText="1" indent="3"/>
    </xf>
    <xf numFmtId="0" fontId="39" fillId="0" borderId="0"/>
    <xf numFmtId="0" fontId="20" fillId="0" borderId="0"/>
    <xf numFmtId="208" fontId="78" fillId="0" borderId="4">
      <alignment horizontal="center" vertical="center" wrapText="1"/>
    </xf>
    <xf numFmtId="0" fontId="79" fillId="0" borderId="0" applyFill="0" applyBorder="0" applyProtection="0">
      <alignment vertical="center"/>
    </xf>
    <xf numFmtId="10" fontId="63" fillId="27" borderId="4" applyNumberFormat="0" applyBorder="0" applyAlignment="0" applyProtection="0"/>
    <xf numFmtId="0" fontId="79" fillId="0" borderId="0" applyFill="0" applyBorder="0" applyProtection="0">
      <alignment vertical="center"/>
    </xf>
    <xf numFmtId="0" fontId="79" fillId="0" borderId="0" applyFill="0" applyBorder="0" applyProtection="0">
      <alignment vertical="center"/>
    </xf>
    <xf numFmtId="0" fontId="79" fillId="0" borderId="0" applyFill="0" applyBorder="0" applyProtection="0">
      <alignment vertical="center"/>
    </xf>
    <xf numFmtId="0" fontId="79" fillId="0" borderId="0" applyFill="0" applyBorder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80" fillId="0" borderId="0">
      <alignment vertical="center"/>
    </xf>
    <xf numFmtId="188" fontId="42" fillId="0" borderId="0" applyFill="0" applyBorder="0" applyAlignment="0"/>
    <xf numFmtId="184" fontId="42" fillId="0" borderId="0" applyFill="0" applyBorder="0" applyAlignment="0"/>
    <xf numFmtId="188" fontId="42" fillId="0" borderId="0" applyFill="0" applyBorder="0" applyAlignment="0"/>
    <xf numFmtId="189" fontId="42" fillId="0" borderId="0" applyFill="0" applyBorder="0" applyAlignment="0"/>
    <xf numFmtId="184" fontId="42" fillId="0" borderId="0" applyFill="0" applyBorder="0" applyAlignment="0"/>
    <xf numFmtId="1" fontId="81" fillId="0" borderId="4">
      <alignment horizontal="center" vertical="center"/>
    </xf>
    <xf numFmtId="209" fontId="17" fillId="0" borderId="0" applyFont="0" applyFill="0" applyBorder="0" applyAlignment="0" applyProtection="0"/>
    <xf numFmtId="210" fontId="1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211" fontId="83" fillId="0" borderId="0" applyFont="0" applyFill="0" applyBorder="0" applyAlignment="0" applyProtection="0"/>
    <xf numFmtId="212" fontId="83" fillId="0" borderId="0" applyFont="0" applyFill="0" applyBorder="0" applyAlignment="0" applyProtection="0"/>
    <xf numFmtId="166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170" fontId="82" fillId="0" borderId="0" applyFont="0" applyFill="0" applyBorder="0" applyAlignment="0" applyProtection="0"/>
    <xf numFmtId="214" fontId="20" fillId="0" borderId="0" applyFont="0" applyFill="0" applyBorder="0" applyAlignment="0" applyProtection="0"/>
    <xf numFmtId="171" fontId="82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0" fontId="46" fillId="0" borderId="0" applyFill="0" applyBorder="0" applyProtection="0">
      <alignment vertical="center"/>
    </xf>
    <xf numFmtId="0" fontId="46" fillId="0" borderId="0" applyFont="0" applyFill="0" applyBorder="0" applyAlignment="0" applyProtection="0">
      <alignment horizontal="right"/>
    </xf>
    <xf numFmtId="0" fontId="60" fillId="0" borderId="0"/>
    <xf numFmtId="0" fontId="60" fillId="0" borderId="0"/>
    <xf numFmtId="0" fontId="34" fillId="0" borderId="17"/>
    <xf numFmtId="215" fontId="11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18" fillId="0" borderId="0">
      <alignment horizontal="left"/>
    </xf>
    <xf numFmtId="0" fontId="46" fillId="0" borderId="0" applyFill="0" applyBorder="0" applyProtection="0">
      <alignment vertical="center"/>
    </xf>
    <xf numFmtId="0" fontId="17" fillId="0" borderId="0"/>
    <xf numFmtId="0" fontId="84" fillId="0" borderId="0"/>
    <xf numFmtId="0" fontId="17" fillId="0" borderId="0"/>
    <xf numFmtId="0" fontId="20" fillId="0" borderId="0"/>
    <xf numFmtId="0" fontId="24" fillId="0" borderId="0"/>
    <xf numFmtId="216" fontId="39" fillId="0" borderId="0" applyFont="0" applyFill="0" applyBorder="0" applyAlignment="0" applyProtection="0"/>
    <xf numFmtId="217" fontId="39" fillId="0" borderId="0" applyFont="0" applyFill="0" applyBorder="0" applyAlignment="0" applyProtection="0"/>
    <xf numFmtId="218" fontId="85" fillId="0" borderId="0" applyFont="0" applyFill="0" applyBorder="0" applyAlignment="0" applyProtection="0"/>
    <xf numFmtId="219" fontId="85" fillId="0" borderId="0" applyFont="0" applyFill="0" applyBorder="0" applyAlignment="0" applyProtection="0"/>
    <xf numFmtId="0" fontId="42" fillId="0" borderId="0"/>
    <xf numFmtId="22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21" fontId="42" fillId="0" borderId="0" applyFont="0" applyFill="0" applyBorder="0" applyAlignment="0" applyProtection="0"/>
    <xf numFmtId="222" fontId="42" fillId="0" borderId="0" applyFont="0" applyFill="0" applyBorder="0" applyAlignment="0" applyProtection="0"/>
    <xf numFmtId="0" fontId="86" fillId="0" borderId="0"/>
    <xf numFmtId="1" fontId="87" fillId="0" borderId="0" applyProtection="0">
      <alignment horizontal="right" vertical="center"/>
    </xf>
    <xf numFmtId="49" fontId="88" fillId="0" borderId="1" applyFill="0" applyProtection="0">
      <alignment vertical="center"/>
    </xf>
    <xf numFmtId="0" fontId="89" fillId="0" borderId="0"/>
    <xf numFmtId="197" fontId="90" fillId="0" borderId="0"/>
    <xf numFmtId="223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187" fontId="42" fillId="0" borderId="0" applyFont="0" applyFill="0" applyBorder="0" applyAlignment="0" applyProtection="0"/>
    <xf numFmtId="226" fontId="42" fillId="0" borderId="0" applyFont="0" applyFill="0" applyBorder="0" applyAlignment="0" applyProtection="0"/>
    <xf numFmtId="10" fontId="42" fillId="0" borderId="0" applyFont="0" applyFill="0" applyBorder="0" applyAlignment="0" applyProtection="0"/>
    <xf numFmtId="227" fontId="20" fillId="0" borderId="0" applyFont="0" applyFill="0" applyBorder="0" applyAlignment="0" applyProtection="0"/>
    <xf numFmtId="228" fontId="20" fillId="0" borderId="0" applyFont="0" applyFill="0" applyBorder="0" applyAlignment="0" applyProtection="0"/>
    <xf numFmtId="229" fontId="20" fillId="0" borderId="0" applyFont="0" applyFill="0" applyBorder="0" applyAlignment="0" applyProtection="0"/>
    <xf numFmtId="230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2" fontId="20" fillId="0" borderId="0" applyFont="0" applyFill="0" applyBorder="0" applyAlignment="0" applyProtection="0"/>
    <xf numFmtId="0" fontId="46" fillId="0" borderId="0" applyFill="0" applyBorder="0" applyProtection="0">
      <alignment vertical="center"/>
    </xf>
    <xf numFmtId="37" fontId="91" fillId="5" borderId="18"/>
    <xf numFmtId="37" fontId="91" fillId="5" borderId="18"/>
    <xf numFmtId="0" fontId="20" fillId="0" borderId="0" applyNumberFormat="0" applyFill="0" applyBorder="0" applyAlignment="0" applyProtection="0"/>
    <xf numFmtId="188" fontId="42" fillId="0" borderId="0" applyFill="0" applyBorder="0" applyAlignment="0"/>
    <xf numFmtId="184" fontId="42" fillId="0" borderId="0" applyFill="0" applyBorder="0" applyAlignment="0"/>
    <xf numFmtId="188" fontId="42" fillId="0" borderId="0" applyFill="0" applyBorder="0" applyAlignment="0"/>
    <xf numFmtId="189" fontId="42" fillId="0" borderId="0" applyFill="0" applyBorder="0" applyAlignment="0"/>
    <xf numFmtId="184" fontId="42" fillId="0" borderId="0" applyFill="0" applyBorder="0" applyAlignment="0"/>
    <xf numFmtId="0" fontId="33" fillId="1" borderId="19" applyNumberFormat="0" applyFont="0" applyBorder="0" applyAlignment="0" applyProtection="0"/>
    <xf numFmtId="233" fontId="33" fillId="23" borderId="4" applyNumberFormat="0" applyFont="0" applyBorder="0" applyAlignment="0" applyProtection="0">
      <alignment horizontal="center"/>
    </xf>
    <xf numFmtId="0" fontId="92" fillId="0" borderId="20">
      <alignment vertical="center"/>
    </xf>
    <xf numFmtId="4" fontId="55" fillId="5" borderId="21" applyNumberFormat="0" applyProtection="0">
      <alignment vertical="center"/>
    </xf>
    <xf numFmtId="4" fontId="93" fillId="5" borderId="21" applyNumberFormat="0" applyProtection="0">
      <alignment vertical="center"/>
    </xf>
    <xf numFmtId="4" fontId="55" fillId="5" borderId="21" applyNumberFormat="0" applyProtection="0">
      <alignment horizontal="left" vertical="center" indent="1"/>
    </xf>
    <xf numFmtId="4" fontId="55" fillId="5" borderId="21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4" fontId="55" fillId="29" borderId="21" applyNumberFormat="0" applyProtection="0">
      <alignment horizontal="right" vertical="center"/>
    </xf>
    <xf numFmtId="4" fontId="55" fillId="30" borderId="21" applyNumberFormat="0" applyProtection="0">
      <alignment horizontal="right" vertical="center"/>
    </xf>
    <xf numFmtId="4" fontId="55" fillId="31" borderId="21" applyNumberFormat="0" applyProtection="0">
      <alignment horizontal="right" vertical="center"/>
    </xf>
    <xf numFmtId="4" fontId="55" fillId="32" borderId="21" applyNumberFormat="0" applyProtection="0">
      <alignment horizontal="right" vertical="center"/>
    </xf>
    <xf numFmtId="4" fontId="55" fillId="33" borderId="21" applyNumberFormat="0" applyProtection="0">
      <alignment horizontal="right" vertical="center"/>
    </xf>
    <xf numFmtId="4" fontId="55" fillId="34" borderId="21" applyNumberFormat="0" applyProtection="0">
      <alignment horizontal="right" vertical="center"/>
    </xf>
    <xf numFmtId="4" fontId="55" fillId="35" borderId="21" applyNumberFormat="0" applyProtection="0">
      <alignment horizontal="right" vertical="center"/>
    </xf>
    <xf numFmtId="4" fontId="55" fillId="36" borderId="21" applyNumberFormat="0" applyProtection="0">
      <alignment horizontal="right" vertical="center"/>
    </xf>
    <xf numFmtId="4" fontId="55" fillId="37" borderId="21" applyNumberFormat="0" applyProtection="0">
      <alignment horizontal="right" vertical="center"/>
    </xf>
    <xf numFmtId="4" fontId="94" fillId="38" borderId="21" applyNumberFormat="0" applyProtection="0">
      <alignment horizontal="left" vertical="center" indent="1"/>
    </xf>
    <xf numFmtId="4" fontId="55" fillId="39" borderId="22" applyNumberFormat="0" applyProtection="0">
      <alignment horizontal="left" vertical="center" indent="1"/>
    </xf>
    <xf numFmtId="4" fontId="95" fillId="40" borderId="0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4" fontId="28" fillId="39" borderId="21" applyNumberFormat="0" applyProtection="0">
      <alignment horizontal="left" vertical="center" indent="1"/>
    </xf>
    <xf numFmtId="4" fontId="28" fillId="41" borderId="21" applyNumberFormat="0" applyProtection="0">
      <alignment horizontal="left" vertical="center" indent="1"/>
    </xf>
    <xf numFmtId="0" fontId="20" fillId="41" borderId="21" applyNumberFormat="0" applyProtection="0">
      <alignment horizontal="left" vertical="center" indent="1"/>
    </xf>
    <xf numFmtId="0" fontId="20" fillId="41" borderId="21" applyNumberFormat="0" applyProtection="0">
      <alignment horizontal="left" vertical="center" indent="1"/>
    </xf>
    <xf numFmtId="0" fontId="20" fillId="42" borderId="21" applyNumberFormat="0" applyProtection="0">
      <alignment horizontal="left" vertical="center" indent="1"/>
    </xf>
    <xf numFmtId="0" fontId="20" fillId="42" borderId="21" applyNumberFormat="0" applyProtection="0">
      <alignment horizontal="left" vertical="center" indent="1"/>
    </xf>
    <xf numFmtId="0" fontId="20" fillId="22" borderId="21" applyNumberFormat="0" applyProtection="0">
      <alignment horizontal="left" vertical="center" indent="1"/>
    </xf>
    <xf numFmtId="0" fontId="20" fillId="22" borderId="21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4" fontId="55" fillId="27" borderId="21" applyNumberFormat="0" applyProtection="0">
      <alignment vertical="center"/>
    </xf>
    <xf numFmtId="4" fontId="93" fillId="27" borderId="21" applyNumberFormat="0" applyProtection="0">
      <alignment vertical="center"/>
    </xf>
    <xf numFmtId="4" fontId="55" fillId="27" borderId="21" applyNumberFormat="0" applyProtection="0">
      <alignment horizontal="left" vertical="center" indent="1"/>
    </xf>
    <xf numFmtId="4" fontId="55" fillId="27" borderId="21" applyNumberFormat="0" applyProtection="0">
      <alignment horizontal="left" vertical="center" indent="1"/>
    </xf>
    <xf numFmtId="4" fontId="55" fillId="39" borderId="21" applyNumberFormat="0" applyProtection="0">
      <alignment horizontal="right" vertical="center"/>
    </xf>
    <xf numFmtId="4" fontId="93" fillId="39" borderId="21" applyNumberFormat="0" applyProtection="0">
      <alignment horizontal="right" vertical="center"/>
    </xf>
    <xf numFmtId="0" fontId="20" fillId="28" borderId="21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0" fontId="96" fillId="0" borderId="0"/>
    <xf numFmtId="4" fontId="97" fillId="39" borderId="21" applyNumberFormat="0" applyProtection="0">
      <alignment horizontal="right" vertical="center"/>
    </xf>
    <xf numFmtId="49" fontId="91" fillId="43" borderId="23">
      <alignment horizontal="center"/>
    </xf>
    <xf numFmtId="49" fontId="20" fillId="43" borderId="23">
      <alignment horizontal="center"/>
    </xf>
    <xf numFmtId="49" fontId="98" fillId="0" borderId="0"/>
    <xf numFmtId="0" fontId="11" fillId="44" borderId="24"/>
    <xf numFmtId="0" fontId="11" fillId="45" borderId="24"/>
    <xf numFmtId="0" fontId="11" fillId="46" borderId="24"/>
    <xf numFmtId="49" fontId="91" fillId="43" borderId="23">
      <alignment vertical="center"/>
    </xf>
    <xf numFmtId="49" fontId="20" fillId="43" borderId="23">
      <alignment vertical="center"/>
    </xf>
    <xf numFmtId="49" fontId="20" fillId="0" borderId="0">
      <alignment horizontal="right"/>
    </xf>
    <xf numFmtId="0" fontId="11" fillId="47" borderId="24"/>
    <xf numFmtId="1" fontId="52" fillId="27" borderId="0"/>
    <xf numFmtId="0" fontId="37" fillId="0" borderId="0" applyNumberFormat="0" applyFill="0" applyBorder="0" applyAlignment="0" applyProtection="0">
      <alignment horizontal="center"/>
    </xf>
    <xf numFmtId="0" fontId="2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4" fillId="0" borderId="0"/>
    <xf numFmtId="0" fontId="99" fillId="0" borderId="0" applyBorder="0" applyProtection="0">
      <alignment vertical="center"/>
    </xf>
    <xf numFmtId="0" fontId="99" fillId="0" borderId="1" applyBorder="0" applyProtection="0">
      <alignment horizontal="right" vertical="center"/>
    </xf>
    <xf numFmtId="0" fontId="100" fillId="48" borderId="0" applyBorder="0" applyProtection="0">
      <alignment horizontal="centerContinuous" vertical="center"/>
    </xf>
    <xf numFmtId="0" fontId="100" fillId="49" borderId="1" applyBorder="0" applyProtection="0">
      <alignment horizontal="centerContinuous" vertical="center"/>
    </xf>
    <xf numFmtId="0" fontId="101" fillId="0" borderId="0"/>
    <xf numFmtId="0" fontId="102" fillId="0" borderId="0" applyBorder="0" applyProtection="0">
      <alignment horizontal="left"/>
    </xf>
    <xf numFmtId="0" fontId="84" fillId="0" borderId="0"/>
    <xf numFmtId="0" fontId="103" fillId="0" borderId="0" applyFill="0" applyBorder="0" applyProtection="0">
      <alignment horizontal="left"/>
    </xf>
    <xf numFmtId="0" fontId="62" fillId="0" borderId="25" applyFill="0" applyBorder="0" applyProtection="0">
      <alignment horizontal="left" vertical="top"/>
    </xf>
    <xf numFmtId="0" fontId="104" fillId="0" borderId="0">
      <alignment horizontal="centerContinuous"/>
    </xf>
    <xf numFmtId="0" fontId="105" fillId="0" borderId="25" applyFill="0" applyBorder="0" applyProtection="0"/>
    <xf numFmtId="0" fontId="105" fillId="0" borderId="0"/>
    <xf numFmtId="0" fontId="106" fillId="0" borderId="0" applyFill="0" applyBorder="0" applyProtection="0"/>
    <xf numFmtId="0" fontId="107" fillId="0" borderId="0"/>
    <xf numFmtId="49" fontId="55" fillId="0" borderId="0" applyFill="0" applyBorder="0" applyAlignment="0"/>
    <xf numFmtId="234" fontId="42" fillId="0" borderId="0" applyFill="0" applyBorder="0" applyAlignment="0"/>
    <xf numFmtId="235" fontId="42" fillId="0" borderId="0" applyFill="0" applyBorder="0" applyAlignment="0"/>
    <xf numFmtId="0" fontId="108" fillId="0" borderId="0" applyFill="0" applyBorder="0" applyProtection="0">
      <alignment horizontal="left" vertical="top"/>
    </xf>
    <xf numFmtId="1" fontId="109" fillId="50" borderId="0">
      <alignment horizontal="center"/>
    </xf>
    <xf numFmtId="0" fontId="110" fillId="0" borderId="0" applyFill="0" applyBorder="0" applyProtection="0">
      <alignment vertical="center"/>
    </xf>
    <xf numFmtId="0" fontId="110" fillId="0" borderId="14" applyFill="0" applyBorder="0" applyProtection="0">
      <alignment vertical="center"/>
    </xf>
    <xf numFmtId="0" fontId="60" fillId="0" borderId="0"/>
    <xf numFmtId="0" fontId="111" fillId="0" borderId="0">
      <alignment horizontal="fill"/>
    </xf>
    <xf numFmtId="0" fontId="42" fillId="0" borderId="0"/>
    <xf numFmtId="0" fontId="112" fillId="0" borderId="0">
      <alignment vertical="top"/>
    </xf>
    <xf numFmtId="0" fontId="113" fillId="0" borderId="0"/>
    <xf numFmtId="236" fontId="17" fillId="0" borderId="0" applyFont="0" applyFill="0" applyBorder="0" applyAlignment="0" applyProtection="0"/>
    <xf numFmtId="237" fontId="17" fillId="0" borderId="0" applyFont="0" applyFill="0" applyBorder="0" applyAlignment="0" applyProtection="0"/>
    <xf numFmtId="0" fontId="114" fillId="0" borderId="0"/>
    <xf numFmtId="238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238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0" fontId="56" fillId="23" borderId="26" applyNumberFormat="0" applyFont="0" applyBorder="0" applyAlignment="0" applyProtection="0">
      <alignment horizontal="center"/>
    </xf>
    <xf numFmtId="240" fontId="20" fillId="0" borderId="0" applyFont="0" applyFill="0" applyBorder="0" applyAlignment="0" applyProtection="0"/>
    <xf numFmtId="241" fontId="20" fillId="0" borderId="0" applyFont="0" applyFill="0" applyBorder="0" applyAlignment="0" applyProtection="0"/>
    <xf numFmtId="242" fontId="20" fillId="0" borderId="0" applyFont="0" applyFill="0" applyBorder="0" applyAlignment="0" applyProtection="0"/>
    <xf numFmtId="243" fontId="20" fillId="0" borderId="0" applyFont="0" applyFill="0" applyBorder="0" applyAlignment="0" applyProtection="0"/>
    <xf numFmtId="244" fontId="20" fillId="0" borderId="0" applyFont="0" applyFill="0" applyBorder="0" applyAlignment="0" applyProtection="0"/>
    <xf numFmtId="245" fontId="20" fillId="0" borderId="0" applyFont="0" applyFill="0" applyBorder="0" applyAlignment="0" applyProtection="0"/>
    <xf numFmtId="246" fontId="20" fillId="0" borderId="0" applyFont="0" applyFill="0" applyBorder="0" applyAlignment="0" applyProtection="0"/>
    <xf numFmtId="247" fontId="20" fillId="0" borderId="0" applyFont="0" applyFill="0" applyBorder="0" applyAlignment="0" applyProtection="0"/>
    <xf numFmtId="0" fontId="115" fillId="0" borderId="1" applyBorder="0" applyProtection="0">
      <alignment horizontal="right"/>
    </xf>
    <xf numFmtId="248" fontId="54" fillId="0" borderId="13" applyFont="0" applyFill="0" applyBorder="0" applyAlignment="0">
      <alignment horizontal="centerContinuous"/>
    </xf>
    <xf numFmtId="249" fontId="116" fillId="0" borderId="13" applyFont="0" applyFill="0" applyBorder="0" applyAlignment="0">
      <alignment horizontal="centerContinuous"/>
    </xf>
    <xf numFmtId="0" fontId="56" fillId="23" borderId="26" applyNumberFormat="0" applyFont="0" applyBorder="0" applyAlignment="0" applyProtection="0">
      <alignment horizontal="center"/>
    </xf>
    <xf numFmtId="0" fontId="20" fillId="0" borderId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54" borderId="0" applyNumberFormat="0" applyBorder="0" applyAlignment="0" applyProtection="0"/>
    <xf numFmtId="250" fontId="117" fillId="0" borderId="27">
      <alignment horizontal="center"/>
    </xf>
    <xf numFmtId="0" fontId="118" fillId="13" borderId="28" applyNumberFormat="0" applyAlignment="0" applyProtection="0"/>
    <xf numFmtId="3" fontId="119" fillId="0" borderId="0">
      <alignment horizontal="center" vertical="center" textRotation="90" wrapText="1"/>
    </xf>
    <xf numFmtId="0" fontId="120" fillId="0" borderId="0"/>
    <xf numFmtId="251" fontId="13" fillId="0" borderId="29">
      <alignment vertical="top" wrapText="1"/>
    </xf>
    <xf numFmtId="0" fontId="114" fillId="0" borderId="0"/>
    <xf numFmtId="0" fontId="121" fillId="55" borderId="21" applyNumberFormat="0" applyAlignment="0" applyProtection="0"/>
    <xf numFmtId="0" fontId="122" fillId="55" borderId="28" applyNumberFormat="0" applyAlignment="0" applyProtection="0"/>
    <xf numFmtId="252" fontId="123" fillId="0" borderId="29">
      <alignment vertical="top" wrapText="1"/>
    </xf>
    <xf numFmtId="4" fontId="124" fillId="0" borderId="29">
      <alignment horizontal="left" vertical="center"/>
    </xf>
    <xf numFmtId="4" fontId="124" fillId="0" borderId="29"/>
    <xf numFmtId="4" fontId="124" fillId="56" borderId="29"/>
    <xf numFmtId="4" fontId="124" fillId="57" borderId="29"/>
    <xf numFmtId="4" fontId="54" fillId="58" borderId="29"/>
    <xf numFmtId="4" fontId="125" fillId="22" borderId="29"/>
    <xf numFmtId="4" fontId="126" fillId="0" borderId="29">
      <alignment horizontal="center" wrapText="1"/>
    </xf>
    <xf numFmtId="252" fontId="124" fillId="0" borderId="29"/>
    <xf numFmtId="252" fontId="123" fillId="0" borderId="29">
      <alignment horizontal="center" vertical="center" wrapText="1"/>
    </xf>
    <xf numFmtId="4" fontId="127" fillId="0" borderId="29">
      <alignment horizontal="left" vertical="center" wrapText="1"/>
    </xf>
    <xf numFmtId="252" fontId="128" fillId="0" borderId="29"/>
    <xf numFmtId="252" fontId="129" fillId="0" borderId="29"/>
    <xf numFmtId="4" fontId="123" fillId="0" borderId="29"/>
    <xf numFmtId="14" fontId="130" fillId="0" borderId="2" applyBorder="0">
      <alignment horizontal="center" vertical="center"/>
    </xf>
    <xf numFmtId="14" fontId="13" fillId="0" borderId="0">
      <alignment vertical="center"/>
    </xf>
    <xf numFmtId="14" fontId="130" fillId="0" borderId="2" applyBorder="0">
      <alignment horizontal="center" vertical="center"/>
    </xf>
    <xf numFmtId="0" fontId="131" fillId="58" borderId="0" applyNumberFormat="0"/>
    <xf numFmtId="0" fontId="132" fillId="0" borderId="30" applyNumberFormat="0" applyFill="0" applyAlignment="0" applyProtection="0"/>
    <xf numFmtId="0" fontId="133" fillId="0" borderId="31" applyNumberFormat="0" applyFill="0" applyAlignment="0" applyProtection="0"/>
    <xf numFmtId="0" fontId="134" fillId="0" borderId="32" applyNumberFormat="0" applyFill="0" applyAlignment="0" applyProtection="0"/>
    <xf numFmtId="0" fontId="134" fillId="0" borderId="0" applyNumberFormat="0" applyFill="0" applyBorder="0" applyAlignment="0" applyProtection="0"/>
    <xf numFmtId="0" fontId="135" fillId="0" borderId="33" applyNumberFormat="0" applyFill="0" applyAlignment="0" applyProtection="0"/>
    <xf numFmtId="253" fontId="136" fillId="0" borderId="29"/>
    <xf numFmtId="3" fontId="124" fillId="56" borderId="29"/>
    <xf numFmtId="0" fontId="137" fillId="59" borderId="34" applyNumberFormat="0" applyAlignment="0" applyProtection="0"/>
    <xf numFmtId="0" fontId="138" fillId="0" borderId="0" applyNumberFormat="0" applyFill="0" applyBorder="0" applyAlignment="0" applyProtection="0"/>
    <xf numFmtId="254" fontId="139" fillId="0" borderId="0"/>
    <xf numFmtId="0" fontId="140" fillId="60" borderId="0" applyNumberFormat="0" applyBorder="0" applyAlignment="0" applyProtection="0"/>
    <xf numFmtId="49" fontId="119" fillId="0" borderId="29">
      <alignment horizontal="right" vertical="top" wrapText="1"/>
    </xf>
    <xf numFmtId="176" fontId="141" fillId="0" borderId="0">
      <alignment horizontal="right" vertical="top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2" fillId="0" borderId="0"/>
    <xf numFmtId="0" fontId="20" fillId="0" borderId="0"/>
    <xf numFmtId="0" fontId="20" fillId="0" borderId="0"/>
    <xf numFmtId="0" fontId="20" fillId="0" borderId="0"/>
    <xf numFmtId="0" fontId="143" fillId="0" borderId="0"/>
    <xf numFmtId="0" fontId="11" fillId="0" borderId="0"/>
    <xf numFmtId="0" fontId="32" fillId="0" borderId="0"/>
    <xf numFmtId="0" fontId="11" fillId="0" borderId="0"/>
    <xf numFmtId="173" fontId="144" fillId="0" borderId="29"/>
    <xf numFmtId="0" fontId="145" fillId="9" borderId="0" applyNumberFormat="0" applyBorder="0" applyAlignment="0" applyProtection="0"/>
    <xf numFmtId="252" fontId="146" fillId="0" borderId="29">
      <alignment vertical="top"/>
    </xf>
    <xf numFmtId="0" fontId="147" fillId="0" borderId="0" applyNumberFormat="0" applyFill="0" applyBorder="0" applyAlignment="0" applyProtection="0"/>
    <xf numFmtId="0" fontId="20" fillId="61" borderId="35" applyNumberFormat="0" applyFont="0" applyAlignment="0" applyProtection="0"/>
    <xf numFmtId="0" fontId="20" fillId="61" borderId="35" applyNumberFormat="0" applyFont="0" applyAlignment="0" applyProtection="0"/>
    <xf numFmtId="49" fontId="54" fillId="0" borderId="7">
      <alignment horizontal="left" vertical="center"/>
    </xf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255" fontId="52" fillId="0" borderId="0" applyFont="0" applyFill="0" applyBorder="0" applyProtection="0">
      <alignment vertical="top"/>
    </xf>
    <xf numFmtId="253" fontId="148" fillId="0" borderId="29"/>
    <xf numFmtId="3" fontId="149" fillId="62" borderId="7">
      <alignment horizontal="justify" vertical="center"/>
    </xf>
    <xf numFmtId="0" fontId="150" fillId="0" borderId="36" applyNumberFormat="0" applyFill="0" applyAlignment="0" applyProtection="0"/>
    <xf numFmtId="0" fontId="26" fillId="0" borderId="0"/>
    <xf numFmtId="0" fontId="26" fillId="0" borderId="0"/>
    <xf numFmtId="0" fontId="24" fillId="0" borderId="0"/>
    <xf numFmtId="0" fontId="151" fillId="0" borderId="29">
      <alignment vertical="center" wrapText="1"/>
    </xf>
    <xf numFmtId="49" fontId="141" fillId="0" borderId="0"/>
    <xf numFmtId="49" fontId="152" fillId="0" borderId="0">
      <alignment vertical="top"/>
    </xf>
    <xf numFmtId="49" fontId="153" fillId="0" borderId="0" applyFont="0" applyFill="0" applyBorder="0" applyAlignment="0">
      <alignment horizontal="centerContinuous" wrapText="1"/>
    </xf>
    <xf numFmtId="0" fontId="154" fillId="0" borderId="0" applyNumberFormat="0" applyFill="0" applyBorder="0" applyAlignment="0" applyProtection="0"/>
    <xf numFmtId="256" fontId="117" fillId="0" borderId="0"/>
    <xf numFmtId="25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258" fontId="11" fillId="0" borderId="0" applyFont="0" applyFill="0" applyBorder="0" applyAlignment="0" applyProtection="0"/>
    <xf numFmtId="37" fontId="155" fillId="0" borderId="29"/>
    <xf numFmtId="0" fontId="156" fillId="10" borderId="0" applyNumberFormat="0" applyBorder="0" applyAlignment="0" applyProtection="0"/>
    <xf numFmtId="259" fontId="13" fillId="0" borderId="7">
      <alignment vertical="top" wrapText="1"/>
    </xf>
    <xf numFmtId="49" fontId="123" fillId="0" borderId="29">
      <alignment horizontal="center" vertical="center" wrapText="1"/>
    </xf>
    <xf numFmtId="49" fontId="157" fillId="0" borderId="29" applyNumberFormat="0" applyFill="0" applyAlignment="0" applyProtection="0"/>
    <xf numFmtId="0" fontId="158" fillId="0" borderId="0"/>
    <xf numFmtId="173" fontId="11" fillId="0" borderId="0"/>
    <xf numFmtId="0" fontId="20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6" fillId="0" borderId="0"/>
    <xf numFmtId="0" fontId="11" fillId="0" borderId="0"/>
    <xf numFmtId="0" fontId="8" fillId="0" borderId="0"/>
    <xf numFmtId="1" fontId="44" fillId="0" borderId="4">
      <alignment horizontal="center" vertical="center"/>
    </xf>
    <xf numFmtId="198" fontId="41" fillId="0" borderId="37" applyFill="0" applyProtection="0"/>
    <xf numFmtId="198" fontId="41" fillId="0" borderId="37" applyFill="0" applyProtection="0"/>
    <xf numFmtId="37" fontId="51" fillId="22" borderId="4" applyFill="0" applyBorder="0" applyProtection="0"/>
    <xf numFmtId="200" fontId="41" fillId="0" borderId="37" applyFill="0" applyProtection="0"/>
    <xf numFmtId="200" fontId="41" fillId="0" borderId="37" applyFill="0" applyProtection="0"/>
    <xf numFmtId="175" fontId="42" fillId="25" borderId="4" applyNumberFormat="0" applyFont="0" applyBorder="0" applyAlignment="0" applyProtection="0"/>
    <xf numFmtId="0" fontId="66" fillId="0" borderId="5">
      <alignment horizontal="left" vertical="center"/>
    </xf>
    <xf numFmtId="208" fontId="78" fillId="0" borderId="4">
      <alignment horizontal="center" vertical="center" wrapText="1"/>
    </xf>
    <xf numFmtId="10" fontId="63" fillId="27" borderId="4" applyNumberFormat="0" applyBorder="0" applyAlignment="0" applyProtection="0"/>
    <xf numFmtId="1" fontId="81" fillId="0" borderId="4">
      <alignment horizontal="center" vertical="center"/>
    </xf>
    <xf numFmtId="0" fontId="33" fillId="1" borderId="19" applyNumberFormat="0" applyFont="0" applyBorder="0" applyAlignment="0" applyProtection="0"/>
    <xf numFmtId="0" fontId="33" fillId="1" borderId="19" applyNumberFormat="0" applyFont="0" applyBorder="0" applyAlignment="0" applyProtection="0"/>
    <xf numFmtId="233" fontId="33" fillId="23" borderId="4" applyNumberFormat="0" applyFont="0" applyBorder="0" applyAlignment="0" applyProtection="0">
      <alignment horizontal="center"/>
    </xf>
    <xf numFmtId="4" fontId="55" fillId="5" borderId="21" applyNumberFormat="0" applyProtection="0">
      <alignment vertical="center"/>
    </xf>
    <xf numFmtId="4" fontId="93" fillId="5" borderId="21" applyNumberFormat="0" applyProtection="0">
      <alignment vertical="center"/>
    </xf>
    <xf numFmtId="4" fontId="55" fillId="5" borderId="21" applyNumberFormat="0" applyProtection="0">
      <alignment horizontal="left" vertical="center" indent="1"/>
    </xf>
    <xf numFmtId="4" fontId="55" fillId="5" borderId="21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4" fontId="55" fillId="29" borderId="21" applyNumberFormat="0" applyProtection="0">
      <alignment horizontal="right" vertical="center"/>
    </xf>
    <xf numFmtId="4" fontId="55" fillId="30" borderId="21" applyNumberFormat="0" applyProtection="0">
      <alignment horizontal="right" vertical="center"/>
    </xf>
    <xf numFmtId="4" fontId="55" fillId="31" borderId="21" applyNumberFormat="0" applyProtection="0">
      <alignment horizontal="right" vertical="center"/>
    </xf>
    <xf numFmtId="4" fontId="55" fillId="32" borderId="21" applyNumberFormat="0" applyProtection="0">
      <alignment horizontal="right" vertical="center"/>
    </xf>
    <xf numFmtId="4" fontId="55" fillId="33" borderId="21" applyNumberFormat="0" applyProtection="0">
      <alignment horizontal="right" vertical="center"/>
    </xf>
    <xf numFmtId="4" fontId="55" fillId="34" borderId="21" applyNumberFormat="0" applyProtection="0">
      <alignment horizontal="right" vertical="center"/>
    </xf>
    <xf numFmtId="4" fontId="55" fillId="35" borderId="21" applyNumberFormat="0" applyProtection="0">
      <alignment horizontal="right" vertical="center"/>
    </xf>
    <xf numFmtId="4" fontId="55" fillId="36" borderId="21" applyNumberFormat="0" applyProtection="0">
      <alignment horizontal="right" vertical="center"/>
    </xf>
    <xf numFmtId="4" fontId="55" fillId="37" borderId="21" applyNumberFormat="0" applyProtection="0">
      <alignment horizontal="right" vertical="center"/>
    </xf>
    <xf numFmtId="4" fontId="94" fillId="38" borderId="21" applyNumberFormat="0" applyProtection="0">
      <alignment horizontal="left" vertical="center" indent="1"/>
    </xf>
    <xf numFmtId="4" fontId="55" fillId="39" borderId="22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4" fontId="28" fillId="39" borderId="21" applyNumberFormat="0" applyProtection="0">
      <alignment horizontal="left" vertical="center" indent="1"/>
    </xf>
    <xf numFmtId="4" fontId="28" fillId="41" borderId="21" applyNumberFormat="0" applyProtection="0">
      <alignment horizontal="left" vertical="center" indent="1"/>
    </xf>
    <xf numFmtId="0" fontId="20" fillId="41" borderId="21" applyNumberFormat="0" applyProtection="0">
      <alignment horizontal="left" vertical="center" indent="1"/>
    </xf>
    <xf numFmtId="0" fontId="20" fillId="41" borderId="21" applyNumberFormat="0" applyProtection="0">
      <alignment horizontal="left" vertical="center" indent="1"/>
    </xf>
    <xf numFmtId="0" fontId="20" fillId="42" borderId="21" applyNumberFormat="0" applyProtection="0">
      <alignment horizontal="left" vertical="center" indent="1"/>
    </xf>
    <xf numFmtId="0" fontId="20" fillId="42" borderId="21" applyNumberFormat="0" applyProtection="0">
      <alignment horizontal="left" vertical="center" indent="1"/>
    </xf>
    <xf numFmtId="0" fontId="20" fillId="22" borderId="21" applyNumberFormat="0" applyProtection="0">
      <alignment horizontal="left" vertical="center" indent="1"/>
    </xf>
    <xf numFmtId="0" fontId="20" fillId="22" borderId="21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4" fontId="55" fillId="27" borderId="21" applyNumberFormat="0" applyProtection="0">
      <alignment vertical="center"/>
    </xf>
    <xf numFmtId="4" fontId="93" fillId="27" borderId="21" applyNumberFormat="0" applyProtection="0">
      <alignment vertical="center"/>
    </xf>
    <xf numFmtId="4" fontId="55" fillId="27" borderId="21" applyNumberFormat="0" applyProtection="0">
      <alignment horizontal="left" vertical="center" indent="1"/>
    </xf>
    <xf numFmtId="4" fontId="55" fillId="27" borderId="21" applyNumberFormat="0" applyProtection="0">
      <alignment horizontal="left" vertical="center" indent="1"/>
    </xf>
    <xf numFmtId="4" fontId="55" fillId="39" borderId="21" applyNumberFormat="0" applyProtection="0">
      <alignment horizontal="right" vertical="center"/>
    </xf>
    <xf numFmtId="4" fontId="93" fillId="39" borderId="21" applyNumberFormat="0" applyProtection="0">
      <alignment horizontal="right" vertical="center"/>
    </xf>
    <xf numFmtId="0" fontId="20" fillId="28" borderId="21" applyNumberFormat="0" applyProtection="0">
      <alignment horizontal="left" vertical="center" indent="1"/>
    </xf>
    <xf numFmtId="0" fontId="20" fillId="28" borderId="21" applyNumberFormat="0" applyProtection="0">
      <alignment horizontal="left" vertical="center" indent="1"/>
    </xf>
    <xf numFmtId="4" fontId="97" fillId="39" borderId="21" applyNumberFormat="0" applyProtection="0">
      <alignment horizontal="right" vertical="center"/>
    </xf>
    <xf numFmtId="49" fontId="91" fillId="43" borderId="23">
      <alignment horizontal="center"/>
    </xf>
    <xf numFmtId="49" fontId="20" fillId="43" borderId="23">
      <alignment horizontal="center"/>
    </xf>
    <xf numFmtId="0" fontId="11" fillId="44" borderId="24"/>
    <xf numFmtId="0" fontId="11" fillId="45" borderId="24"/>
    <xf numFmtId="0" fontId="11" fillId="46" borderId="24"/>
    <xf numFmtId="49" fontId="91" fillId="43" borderId="23">
      <alignment vertical="center"/>
    </xf>
    <xf numFmtId="49" fontId="20" fillId="43" borderId="23">
      <alignment vertical="center"/>
    </xf>
    <xf numFmtId="0" fontId="11" fillId="47" borderId="24"/>
    <xf numFmtId="0" fontId="118" fillId="13" borderId="28" applyNumberFormat="0" applyAlignment="0" applyProtection="0"/>
    <xf numFmtId="0" fontId="121" fillId="55" borderId="21" applyNumberFormat="0" applyAlignment="0" applyProtection="0"/>
    <xf numFmtId="0" fontId="122" fillId="55" borderId="28" applyNumberFormat="0" applyAlignment="0" applyProtection="0"/>
    <xf numFmtId="4" fontId="124" fillId="0" borderId="29">
      <alignment horizontal="left" vertical="center"/>
    </xf>
    <xf numFmtId="4" fontId="124" fillId="0" borderId="29"/>
    <xf numFmtId="4" fontId="124" fillId="56" borderId="29"/>
    <xf numFmtId="4" fontId="124" fillId="57" borderId="29"/>
    <xf numFmtId="4" fontId="54" fillId="58" borderId="29"/>
    <xf numFmtId="4" fontId="125" fillId="22" borderId="29"/>
    <xf numFmtId="4" fontId="126" fillId="0" borderId="29">
      <alignment horizontal="center" wrapText="1"/>
    </xf>
    <xf numFmtId="252" fontId="124" fillId="0" borderId="29"/>
    <xf numFmtId="252" fontId="123" fillId="0" borderId="29">
      <alignment horizontal="center" vertical="center" wrapText="1"/>
    </xf>
    <xf numFmtId="252" fontId="123" fillId="0" borderId="29">
      <alignment vertical="top" wrapText="1"/>
    </xf>
    <xf numFmtId="252" fontId="128" fillId="0" borderId="29"/>
    <xf numFmtId="252" fontId="129" fillId="0" borderId="29"/>
    <xf numFmtId="4" fontId="123" fillId="0" borderId="29"/>
    <xf numFmtId="0" fontId="135" fillId="0" borderId="33" applyNumberFormat="0" applyFill="0" applyAlignment="0" applyProtection="0"/>
    <xf numFmtId="253" fontId="136" fillId="0" borderId="29"/>
    <xf numFmtId="3" fontId="124" fillId="56" borderId="29"/>
    <xf numFmtId="49" fontId="119" fillId="0" borderId="29">
      <alignment horizontal="right" vertical="top" wrapText="1"/>
    </xf>
    <xf numFmtId="0" fontId="8" fillId="0" borderId="0"/>
    <xf numFmtId="173" fontId="144" fillId="0" borderId="29"/>
    <xf numFmtId="252" fontId="146" fillId="0" borderId="29">
      <alignment vertical="top"/>
    </xf>
    <xf numFmtId="0" fontId="20" fillId="61" borderId="35" applyNumberFormat="0" applyFont="0" applyAlignment="0" applyProtection="0"/>
    <xf numFmtId="0" fontId="20" fillId="61" borderId="35" applyNumberFormat="0" applyFont="0" applyAlignment="0" applyProtection="0"/>
    <xf numFmtId="9" fontId="12" fillId="0" borderId="0" applyFont="0" applyFill="0" applyBorder="0" applyAlignment="0" applyProtection="0"/>
    <xf numFmtId="253" fontId="148" fillId="0" borderId="29"/>
    <xf numFmtId="0" fontId="13" fillId="0" borderId="0"/>
    <xf numFmtId="0" fontId="151" fillId="0" borderId="29">
      <alignment vertical="center" wrapText="1"/>
    </xf>
    <xf numFmtId="37" fontId="155" fillId="0" borderId="29"/>
    <xf numFmtId="49" fontId="123" fillId="0" borderId="29">
      <alignment horizontal="center" vertical="center" wrapText="1"/>
    </xf>
    <xf numFmtId="49" fontId="157" fillId="0" borderId="29" applyNumberFormat="0" applyFill="0" applyAlignment="0" applyProtection="0"/>
    <xf numFmtId="0" fontId="26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54" borderId="0" applyNumberFormat="0" applyBorder="0" applyAlignment="0" applyProtection="0"/>
    <xf numFmtId="0" fontId="145" fillId="9" borderId="0" applyNumberFormat="0" applyBorder="0" applyAlignment="0" applyProtection="0"/>
    <xf numFmtId="0" fontId="122" fillId="55" borderId="28" applyNumberFormat="0" applyAlignment="0" applyProtection="0"/>
    <xf numFmtId="0" fontId="137" fillId="59" borderId="34" applyNumberFormat="0" applyAlignment="0" applyProtection="0"/>
    <xf numFmtId="0" fontId="147" fillId="0" borderId="0" applyNumberFormat="0" applyFill="0" applyBorder="0" applyAlignment="0" applyProtection="0"/>
    <xf numFmtId="0" fontId="156" fillId="10" borderId="0" applyNumberFormat="0" applyBorder="0" applyAlignment="0" applyProtection="0"/>
    <xf numFmtId="0" fontId="132" fillId="0" borderId="30" applyNumberFormat="0" applyFill="0" applyAlignment="0" applyProtection="0"/>
    <xf numFmtId="0" fontId="133" fillId="0" borderId="31" applyNumberFormat="0" applyFill="0" applyAlignment="0" applyProtection="0"/>
    <xf numFmtId="0" fontId="134" fillId="0" borderId="32" applyNumberFormat="0" applyFill="0" applyAlignment="0" applyProtection="0"/>
    <xf numFmtId="0" fontId="134" fillId="0" borderId="0" applyNumberFormat="0" applyFill="0" applyBorder="0" applyAlignment="0" applyProtection="0"/>
    <xf numFmtId="0" fontId="118" fillId="13" borderId="28" applyNumberFormat="0" applyAlignment="0" applyProtection="0"/>
    <xf numFmtId="0" fontId="150" fillId="0" borderId="36" applyNumberFormat="0" applyFill="0" applyAlignment="0" applyProtection="0"/>
    <xf numFmtId="0" fontId="140" fillId="60" borderId="0" applyNumberFormat="0" applyBorder="0" applyAlignment="0" applyProtection="0"/>
    <xf numFmtId="0" fontId="11" fillId="61" borderId="35" applyNumberFormat="0" applyFont="0" applyAlignment="0" applyProtection="0"/>
    <xf numFmtId="0" fontId="121" fillId="55" borderId="21" applyNumberFormat="0" applyAlignment="0" applyProtection="0"/>
    <xf numFmtId="0" fontId="138" fillId="0" borderId="0" applyNumberFormat="0" applyFill="0" applyBorder="0" applyAlignment="0" applyProtection="0"/>
    <xf numFmtId="0" fontId="135" fillId="0" borderId="33" applyNumberFormat="0" applyFill="0" applyAlignment="0" applyProtection="0"/>
    <xf numFmtId="0" fontId="154" fillId="0" borderId="0" applyNumberFormat="0" applyFill="0" applyBorder="0" applyAlignment="0" applyProtection="0"/>
    <xf numFmtId="0" fontId="11" fillId="61" borderId="35" applyNumberFormat="0" applyFont="0" applyAlignment="0" applyProtection="0"/>
    <xf numFmtId="0" fontId="11" fillId="61" borderId="35" applyNumberFormat="0" applyFont="0" applyAlignment="0" applyProtection="0"/>
    <xf numFmtId="0" fontId="7" fillId="0" borderId="0"/>
    <xf numFmtId="0" fontId="11" fillId="61" borderId="35" applyNumberFormat="0" applyFont="0" applyAlignment="0" applyProtection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1" fillId="0" borderId="0" applyFont="0" applyFill="0" applyBorder="0" applyAlignment="0" applyProtection="0"/>
    <xf numFmtId="0" fontId="15" fillId="0" borderId="0" applyNumberFormat="0">
      <protection locked="0"/>
    </xf>
    <xf numFmtId="252" fontId="128" fillId="0" borderId="57"/>
    <xf numFmtId="0" fontId="6" fillId="0" borderId="0"/>
    <xf numFmtId="0" fontId="118" fillId="13" borderId="56" applyNumberFormat="0" applyAlignment="0" applyProtection="0"/>
    <xf numFmtId="37" fontId="51" fillId="22" borderId="47" applyFill="0" applyBorder="0" applyProtection="0"/>
    <xf numFmtId="1" fontId="81" fillId="0" borderId="47">
      <alignment horizontal="center" vertical="center"/>
    </xf>
    <xf numFmtId="0" fontId="118" fillId="13" borderId="56" applyNumberFormat="0" applyAlignment="0" applyProtection="0"/>
    <xf numFmtId="0" fontId="6" fillId="0" borderId="0"/>
    <xf numFmtId="164" fontId="6" fillId="0" borderId="0" applyFont="0" applyFill="0" applyBorder="0" applyAlignment="0" applyProtection="0"/>
    <xf numFmtId="4" fontId="124" fillId="0" borderId="57"/>
    <xf numFmtId="252" fontId="128" fillId="0" borderId="57"/>
    <xf numFmtId="253" fontId="136" fillId="0" borderId="57"/>
    <xf numFmtId="49" fontId="157" fillId="0" borderId="57" applyNumberFormat="0" applyFill="0" applyAlignment="0" applyProtection="0"/>
    <xf numFmtId="37" fontId="155" fillId="0" borderId="57"/>
    <xf numFmtId="0" fontId="66" fillId="0" borderId="38">
      <alignment horizontal="left" vertical="center"/>
    </xf>
    <xf numFmtId="4" fontId="55" fillId="29" borderId="53" applyNumberFormat="0" applyProtection="0">
      <alignment horizontal="right" vertical="center"/>
    </xf>
    <xf numFmtId="4" fontId="125" fillId="22" borderId="57"/>
    <xf numFmtId="0" fontId="122" fillId="55" borderId="56" applyNumberFormat="0" applyAlignment="0" applyProtection="0"/>
    <xf numFmtId="4" fontId="124" fillId="57" borderId="57"/>
    <xf numFmtId="0" fontId="20" fillId="28" borderId="53" applyNumberFormat="0" applyProtection="0">
      <alignment horizontal="left" vertical="center" indent="1"/>
    </xf>
    <xf numFmtId="0" fontId="20" fillId="28" borderId="53" applyNumberFormat="0" applyProtection="0">
      <alignment horizontal="left" vertical="center" indent="1"/>
    </xf>
    <xf numFmtId="49" fontId="91" fillId="43" borderId="54">
      <alignment vertical="center"/>
    </xf>
    <xf numFmtId="4" fontId="124" fillId="57" borderId="57"/>
    <xf numFmtId="252" fontId="129" fillId="0" borderId="57"/>
    <xf numFmtId="0" fontId="20" fillId="22" borderId="53" applyNumberFormat="0" applyProtection="0">
      <alignment horizontal="left" vertical="center" indent="1"/>
    </xf>
    <xf numFmtId="4" fontId="54" fillId="58" borderId="57"/>
    <xf numFmtId="4" fontId="123" fillId="0" borderId="57"/>
    <xf numFmtId="0" fontId="20" fillId="41" borderId="53" applyNumberFormat="0" applyProtection="0">
      <alignment horizontal="left" vertical="center" indent="1"/>
    </xf>
    <xf numFmtId="0" fontId="20" fillId="61" borderId="59" applyNumberFormat="0" applyFont="0" applyAlignment="0" applyProtection="0"/>
    <xf numFmtId="0" fontId="20" fillId="28" borderId="53" applyNumberFormat="0" applyProtection="0">
      <alignment horizontal="left" vertical="center" indent="1"/>
    </xf>
    <xf numFmtId="37" fontId="155" fillId="0" borderId="57"/>
    <xf numFmtId="0" fontId="11" fillId="44" borderId="55"/>
    <xf numFmtId="4" fontId="93" fillId="5" borderId="53" applyNumberFormat="0" applyProtection="0">
      <alignment vertical="center"/>
    </xf>
    <xf numFmtId="1" fontId="44" fillId="0" borderId="29">
      <alignment horizontal="center" vertical="center"/>
    </xf>
    <xf numFmtId="4" fontId="28" fillId="39" borderId="53" applyNumberFormat="0" applyProtection="0">
      <alignment horizontal="left" vertical="center" indent="1"/>
    </xf>
    <xf numFmtId="1" fontId="44" fillId="0" borderId="47">
      <alignment horizontal="center" vertical="center"/>
    </xf>
    <xf numFmtId="4" fontId="126" fillId="0" borderId="57">
      <alignment horizontal="center" wrapText="1"/>
    </xf>
    <xf numFmtId="4" fontId="55" fillId="33" borderId="53" applyNumberFormat="0" applyProtection="0">
      <alignment horizontal="right" vertical="center"/>
    </xf>
    <xf numFmtId="0" fontId="11" fillId="61" borderId="59" applyNumberFormat="0" applyFont="0" applyAlignment="0" applyProtection="0"/>
    <xf numFmtId="198" fontId="41" fillId="0" borderId="39" applyFill="0" applyProtection="0"/>
    <xf numFmtId="0" fontId="20" fillId="28" borderId="53" applyNumberFormat="0" applyProtection="0">
      <alignment horizontal="left" vertical="center" indent="1"/>
    </xf>
    <xf numFmtId="208" fontId="78" fillId="0" borderId="47">
      <alignment horizontal="center" vertical="center" wrapText="1"/>
    </xf>
    <xf numFmtId="37" fontId="51" fillId="22" borderId="29" applyFill="0" applyBorder="0" applyProtection="0"/>
    <xf numFmtId="0" fontId="11" fillId="46" borderId="55"/>
    <xf numFmtId="4" fontId="55" fillId="5" borderId="53" applyNumberFormat="0" applyProtection="0">
      <alignment horizontal="left" vertical="center" indent="1"/>
    </xf>
    <xf numFmtId="200" fontId="41" fillId="0" borderId="39" applyFill="0" applyProtection="0"/>
    <xf numFmtId="4" fontId="28" fillId="41" borderId="53" applyNumberFormat="0" applyProtection="0">
      <alignment horizontal="left" vertical="center" indent="1"/>
    </xf>
    <xf numFmtId="198" fontId="41" fillId="0" borderId="50" applyFill="0" applyProtection="0"/>
    <xf numFmtId="253" fontId="136" fillId="0" borderId="57"/>
    <xf numFmtId="4" fontId="55" fillId="37" borderId="53" applyNumberFormat="0" applyProtection="0">
      <alignment horizontal="right" vertical="center"/>
    </xf>
    <xf numFmtId="0" fontId="20" fillId="28" borderId="53" applyNumberFormat="0" applyProtection="0">
      <alignment horizontal="left" vertical="center" indent="1"/>
    </xf>
    <xf numFmtId="175" fontId="42" fillId="25" borderId="29" applyNumberFormat="0" applyFont="0" applyBorder="0" applyAlignment="0" applyProtection="0"/>
    <xf numFmtId="0" fontId="33" fillId="1" borderId="51" applyNumberFormat="0" applyFont="0" applyBorder="0" applyAlignment="0" applyProtection="0"/>
    <xf numFmtId="0" fontId="66" fillId="0" borderId="41">
      <alignment horizontal="left" vertical="center"/>
    </xf>
    <xf numFmtId="4" fontId="124" fillId="0" borderId="57">
      <alignment horizontal="left" vertical="center"/>
    </xf>
    <xf numFmtId="4" fontId="55" fillId="30" borderId="53" applyNumberFormat="0" applyProtection="0">
      <alignment horizontal="right" vertical="center"/>
    </xf>
    <xf numFmtId="0" fontId="121" fillId="55" borderId="53" applyNumberFormat="0" applyAlignment="0" applyProtection="0"/>
    <xf numFmtId="0" fontId="20" fillId="42" borderId="53" applyNumberFormat="0" applyProtection="0">
      <alignment horizontal="left" vertical="center" indent="1"/>
    </xf>
    <xf numFmtId="208" fontId="78" fillId="0" borderId="29">
      <alignment horizontal="center" vertical="center" wrapText="1"/>
    </xf>
    <xf numFmtId="10" fontId="63" fillId="27" borderId="29" applyNumberFormat="0" applyBorder="0" applyAlignment="0" applyProtection="0"/>
    <xf numFmtId="252" fontId="123" fillId="0" borderId="57">
      <alignment horizontal="center" vertical="center" wrapText="1"/>
    </xf>
    <xf numFmtId="1" fontId="81" fillId="0" borderId="29">
      <alignment horizontal="center" vertical="center"/>
    </xf>
    <xf numFmtId="4" fontId="55" fillId="34" borderId="53" applyNumberFormat="0" applyProtection="0">
      <alignment horizontal="right" vertical="center"/>
    </xf>
    <xf numFmtId="4" fontId="55" fillId="27" borderId="53" applyNumberFormat="0" applyProtection="0">
      <alignment vertical="center"/>
    </xf>
    <xf numFmtId="10" fontId="63" fillId="27" borderId="47" applyNumberFormat="0" applyBorder="0" applyAlignment="0" applyProtection="0"/>
    <xf numFmtId="49" fontId="20" fillId="43" borderId="54">
      <alignment vertical="center"/>
    </xf>
    <xf numFmtId="4" fontId="55" fillId="5" borderId="53" applyNumberFormat="0" applyProtection="0">
      <alignment horizontal="left" vertical="center" indent="1"/>
    </xf>
    <xf numFmtId="0" fontId="20" fillId="41" borderId="53" applyNumberFormat="0" applyProtection="0">
      <alignment horizontal="left" vertical="center" indent="1"/>
    </xf>
    <xf numFmtId="198" fontId="41" fillId="0" borderId="50" applyFill="0" applyProtection="0"/>
    <xf numFmtId="173" fontId="144" fillId="0" borderId="57"/>
    <xf numFmtId="49" fontId="20" fillId="43" borderId="54">
      <alignment horizontal="center"/>
    </xf>
    <xf numFmtId="4" fontId="55" fillId="5" borderId="53" applyNumberFormat="0" applyProtection="0">
      <alignment vertical="center"/>
    </xf>
    <xf numFmtId="0" fontId="122" fillId="55" borderId="56" applyNumberFormat="0" applyAlignment="0" applyProtection="0"/>
    <xf numFmtId="4" fontId="54" fillId="58" borderId="57"/>
    <xf numFmtId="4" fontId="55" fillId="32" borderId="53" applyNumberFormat="0" applyProtection="0">
      <alignment horizontal="right" vertical="center"/>
    </xf>
    <xf numFmtId="0" fontId="20" fillId="22" borderId="53" applyNumberFormat="0" applyProtection="0">
      <alignment horizontal="left" vertical="center" indent="1"/>
    </xf>
    <xf numFmtId="0" fontId="33" fillId="1" borderId="40" applyNumberFormat="0" applyFont="0" applyBorder="0" applyAlignment="0" applyProtection="0"/>
    <xf numFmtId="233" fontId="33" fillId="23" borderId="29" applyNumberFormat="0" applyFont="0" applyBorder="0" applyAlignment="0" applyProtection="0">
      <alignment horizontal="center"/>
    </xf>
    <xf numFmtId="0" fontId="66" fillId="0" borderId="52">
      <alignment horizontal="left" vertical="center"/>
    </xf>
    <xf numFmtId="4" fontId="55" fillId="5" borderId="42" applyNumberFormat="0" applyProtection="0">
      <alignment vertical="center"/>
    </xf>
    <xf numFmtId="4" fontId="93" fillId="5" borderId="42" applyNumberFormat="0" applyProtection="0">
      <alignment vertical="center"/>
    </xf>
    <xf numFmtId="4" fontId="55" fillId="5" borderId="42" applyNumberFormat="0" applyProtection="0">
      <alignment horizontal="left" vertical="center" indent="1"/>
    </xf>
    <xf numFmtId="4" fontId="55" fillId="5" borderId="42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4" fontId="55" fillId="29" borderId="42" applyNumberFormat="0" applyProtection="0">
      <alignment horizontal="right" vertical="center"/>
    </xf>
    <xf numFmtId="4" fontId="55" fillId="30" borderId="42" applyNumberFormat="0" applyProtection="0">
      <alignment horizontal="right" vertical="center"/>
    </xf>
    <xf numFmtId="4" fontId="55" fillId="31" borderId="42" applyNumberFormat="0" applyProtection="0">
      <alignment horizontal="right" vertical="center"/>
    </xf>
    <xf numFmtId="4" fontId="55" fillId="32" borderId="42" applyNumberFormat="0" applyProtection="0">
      <alignment horizontal="right" vertical="center"/>
    </xf>
    <xf numFmtId="4" fontId="55" fillId="33" borderId="42" applyNumberFormat="0" applyProtection="0">
      <alignment horizontal="right" vertical="center"/>
    </xf>
    <xf numFmtId="4" fontId="55" fillId="34" borderId="42" applyNumberFormat="0" applyProtection="0">
      <alignment horizontal="right" vertical="center"/>
    </xf>
    <xf numFmtId="4" fontId="55" fillId="35" borderId="42" applyNumberFormat="0" applyProtection="0">
      <alignment horizontal="right" vertical="center"/>
    </xf>
    <xf numFmtId="4" fontId="55" fillId="36" borderId="42" applyNumberFormat="0" applyProtection="0">
      <alignment horizontal="right" vertical="center"/>
    </xf>
    <xf numFmtId="4" fontId="55" fillId="37" borderId="42" applyNumberFormat="0" applyProtection="0">
      <alignment horizontal="right" vertical="center"/>
    </xf>
    <xf numFmtId="4" fontId="94" fillId="38" borderId="42" applyNumberFormat="0" applyProtection="0">
      <alignment horizontal="left" vertical="center" indent="1"/>
    </xf>
    <xf numFmtId="4" fontId="55" fillId="39" borderId="43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4" fontId="28" fillId="39" borderId="42" applyNumberFormat="0" applyProtection="0">
      <alignment horizontal="left" vertical="center" indent="1"/>
    </xf>
    <xf numFmtId="4" fontId="28" fillId="41" borderId="42" applyNumberFormat="0" applyProtection="0">
      <alignment horizontal="left" vertical="center" indent="1"/>
    </xf>
    <xf numFmtId="0" fontId="20" fillId="41" borderId="42" applyNumberFormat="0" applyProtection="0">
      <alignment horizontal="left" vertical="center" indent="1"/>
    </xf>
    <xf numFmtId="0" fontId="20" fillId="41" borderId="42" applyNumberFormat="0" applyProtection="0">
      <alignment horizontal="left" vertical="center" indent="1"/>
    </xf>
    <xf numFmtId="0" fontId="20" fillId="42" borderId="42" applyNumberFormat="0" applyProtection="0">
      <alignment horizontal="left" vertical="center" indent="1"/>
    </xf>
    <xf numFmtId="0" fontId="20" fillId="42" borderId="42" applyNumberFormat="0" applyProtection="0">
      <alignment horizontal="left" vertical="center" indent="1"/>
    </xf>
    <xf numFmtId="0" fontId="20" fillId="22" borderId="42" applyNumberFormat="0" applyProtection="0">
      <alignment horizontal="left" vertical="center" indent="1"/>
    </xf>
    <xf numFmtId="0" fontId="20" fillId="22" borderId="42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4" fontId="55" fillId="27" borderId="42" applyNumberFormat="0" applyProtection="0">
      <alignment vertical="center"/>
    </xf>
    <xf numFmtId="4" fontId="93" fillId="27" borderId="42" applyNumberFormat="0" applyProtection="0">
      <alignment vertical="center"/>
    </xf>
    <xf numFmtId="4" fontId="55" fillId="27" borderId="42" applyNumberFormat="0" applyProtection="0">
      <alignment horizontal="left" vertical="center" indent="1"/>
    </xf>
    <xf numFmtId="4" fontId="55" fillId="27" borderId="42" applyNumberFormat="0" applyProtection="0">
      <alignment horizontal="left" vertical="center" indent="1"/>
    </xf>
    <xf numFmtId="4" fontId="55" fillId="39" borderId="42" applyNumberFormat="0" applyProtection="0">
      <alignment horizontal="right" vertical="center"/>
    </xf>
    <xf numFmtId="4" fontId="93" fillId="39" borderId="42" applyNumberFormat="0" applyProtection="0">
      <alignment horizontal="right" vertical="center"/>
    </xf>
    <xf numFmtId="0" fontId="20" fillId="28" borderId="42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4" fontId="97" fillId="39" borderId="42" applyNumberFormat="0" applyProtection="0">
      <alignment horizontal="right" vertical="center"/>
    </xf>
    <xf numFmtId="49" fontId="91" fillId="43" borderId="44">
      <alignment horizontal="center"/>
    </xf>
    <xf numFmtId="49" fontId="20" fillId="43" borderId="44">
      <alignment horizontal="center"/>
    </xf>
    <xf numFmtId="4" fontId="123" fillId="0" borderId="57"/>
    <xf numFmtId="0" fontId="11" fillId="44" borderId="45"/>
    <xf numFmtId="0" fontId="11" fillId="45" borderId="45"/>
    <xf numFmtId="0" fontId="11" fillId="46" borderId="45"/>
    <xf numFmtId="49" fontId="91" fillId="43" borderId="44">
      <alignment vertical="center"/>
    </xf>
    <xf numFmtId="49" fontId="20" fillId="43" borderId="44">
      <alignment vertical="center"/>
    </xf>
    <xf numFmtId="0" fontId="11" fillId="47" borderId="45"/>
    <xf numFmtId="4" fontId="55" fillId="36" borderId="53" applyNumberFormat="0" applyProtection="0">
      <alignment horizontal="right" vertical="center"/>
    </xf>
    <xf numFmtId="4" fontId="55" fillId="39" borderId="53" applyNumberFormat="0" applyProtection="0">
      <alignment horizontal="right" vertical="center"/>
    </xf>
    <xf numFmtId="0" fontId="33" fillId="1" borderId="51" applyNumberFormat="0" applyFont="0" applyBorder="0" applyAlignment="0" applyProtection="0"/>
    <xf numFmtId="0" fontId="121" fillId="55" borderId="53" applyNumberFormat="0" applyAlignment="0" applyProtection="0"/>
    <xf numFmtId="4" fontId="55" fillId="29" borderId="53" applyNumberFormat="0" applyProtection="0">
      <alignment horizontal="right" vertical="center"/>
    </xf>
    <xf numFmtId="0" fontId="20" fillId="42" borderId="53" applyNumberFormat="0" applyProtection="0">
      <alignment horizontal="left" vertical="center" indent="1"/>
    </xf>
    <xf numFmtId="200" fontId="41" fillId="0" borderId="50" applyFill="0" applyProtection="0"/>
    <xf numFmtId="49" fontId="119" fillId="0" borderId="57">
      <alignment horizontal="right" vertical="top" wrapText="1"/>
    </xf>
    <xf numFmtId="4" fontId="94" fillId="38" borderId="53" applyNumberFormat="0" applyProtection="0">
      <alignment horizontal="left" vertical="center" indent="1"/>
    </xf>
    <xf numFmtId="233" fontId="33" fillId="23" borderId="47" applyNumberFormat="0" applyFont="0" applyBorder="0" applyAlignment="0" applyProtection="0">
      <alignment horizontal="center"/>
    </xf>
    <xf numFmtId="4" fontId="124" fillId="56" borderId="57"/>
    <xf numFmtId="0" fontId="118" fillId="13" borderId="46" applyNumberFormat="0" applyAlignment="0" applyProtection="0"/>
    <xf numFmtId="0" fontId="121" fillId="55" borderId="42" applyNumberFormat="0" applyAlignment="0" applyProtection="0"/>
    <xf numFmtId="0" fontId="122" fillId="55" borderId="46" applyNumberFormat="0" applyAlignment="0" applyProtection="0"/>
    <xf numFmtId="252" fontId="123" fillId="0" borderId="47">
      <alignment vertical="top" wrapText="1"/>
    </xf>
    <xf numFmtId="4" fontId="124" fillId="0" borderId="47">
      <alignment horizontal="left" vertical="center"/>
    </xf>
    <xf numFmtId="4" fontId="124" fillId="0" borderId="47"/>
    <xf numFmtId="4" fontId="124" fillId="56" borderId="47"/>
    <xf numFmtId="4" fontId="124" fillId="57" borderId="47"/>
    <xf numFmtId="4" fontId="54" fillId="58" borderId="47"/>
    <xf numFmtId="4" fontId="125" fillId="22" borderId="47"/>
    <xf numFmtId="4" fontId="126" fillId="0" borderId="47">
      <alignment horizontal="center" wrapText="1"/>
    </xf>
    <xf numFmtId="252" fontId="124" fillId="0" borderId="47"/>
    <xf numFmtId="252" fontId="123" fillId="0" borderId="47">
      <alignment horizontal="center" vertical="center" wrapText="1"/>
    </xf>
    <xf numFmtId="252" fontId="128" fillId="0" borderId="47"/>
    <xf numFmtId="252" fontId="129" fillId="0" borderId="47"/>
    <xf numFmtId="4" fontId="123" fillId="0" borderId="47"/>
    <xf numFmtId="4" fontId="55" fillId="31" borderId="53" applyNumberFormat="0" applyProtection="0">
      <alignment horizontal="right" vertical="center"/>
    </xf>
    <xf numFmtId="0" fontId="135" fillId="0" borderId="58" applyNumberFormat="0" applyFill="0" applyAlignment="0" applyProtection="0"/>
    <xf numFmtId="0" fontId="20" fillId="22" borderId="53" applyNumberFormat="0" applyProtection="0">
      <alignment horizontal="left" vertical="center" indent="1"/>
    </xf>
    <xf numFmtId="0" fontId="135" fillId="0" borderId="48" applyNumberFormat="0" applyFill="0" applyAlignment="0" applyProtection="0"/>
    <xf numFmtId="253" fontId="136" fillId="0" borderId="47"/>
    <xf numFmtId="3" fontId="124" fillId="56" borderId="47"/>
    <xf numFmtId="175" fontId="42" fillId="25" borderId="47" applyNumberFormat="0" applyFont="0" applyBorder="0" applyAlignment="0" applyProtection="0"/>
    <xf numFmtId="49" fontId="119" fillId="0" borderId="47">
      <alignment horizontal="right" vertical="top" wrapText="1"/>
    </xf>
    <xf numFmtId="4" fontId="55" fillId="35" borderId="53" applyNumberFormat="0" applyProtection="0">
      <alignment horizontal="right"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4" fontId="55" fillId="27" borderId="53" applyNumberFormat="0" applyProtection="0">
      <alignment horizontal="left" vertical="center" indent="1"/>
    </xf>
    <xf numFmtId="173" fontId="144" fillId="0" borderId="47"/>
    <xf numFmtId="252" fontId="146" fillId="0" borderId="47">
      <alignment vertical="top"/>
    </xf>
    <xf numFmtId="0" fontId="20" fillId="61" borderId="49" applyNumberFormat="0" applyFont="0" applyAlignment="0" applyProtection="0"/>
    <xf numFmtId="0" fontId="20" fillId="61" borderId="49" applyNumberFormat="0" applyFont="0" applyAlignment="0" applyProtection="0"/>
    <xf numFmtId="0" fontId="20" fillId="28" borderId="53" applyNumberFormat="0" applyProtection="0">
      <alignment horizontal="left" vertical="center" indent="1"/>
    </xf>
    <xf numFmtId="0" fontId="20" fillId="41" borderId="53" applyNumberFormat="0" applyProtection="0">
      <alignment horizontal="left" vertical="center" indent="1"/>
    </xf>
    <xf numFmtId="253" fontId="148" fillId="0" borderId="47"/>
    <xf numFmtId="0" fontId="151" fillId="0" borderId="47">
      <alignment vertical="center" wrapText="1"/>
    </xf>
    <xf numFmtId="37" fontId="155" fillId="0" borderId="47"/>
    <xf numFmtId="49" fontId="123" fillId="0" borderId="47">
      <alignment horizontal="center" vertical="center" wrapText="1"/>
    </xf>
    <xf numFmtId="49" fontId="157" fillId="0" borderId="47" applyNumberFormat="0" applyFill="0" applyAlignment="0" applyProtection="0"/>
    <xf numFmtId="9" fontId="6" fillId="0" borderId="0" applyFont="0" applyFill="0" applyBorder="0" applyAlignment="0" applyProtection="0"/>
    <xf numFmtId="0" fontId="6" fillId="0" borderId="0"/>
    <xf numFmtId="1" fontId="44" fillId="0" borderId="29">
      <alignment horizontal="center" vertical="center"/>
    </xf>
    <xf numFmtId="198" fontId="41" fillId="0" borderId="39" applyFill="0" applyProtection="0"/>
    <xf numFmtId="198" fontId="41" fillId="0" borderId="39" applyFill="0" applyProtection="0"/>
    <xf numFmtId="37" fontId="51" fillId="22" borderId="29" applyFill="0" applyBorder="0" applyProtection="0"/>
    <xf numFmtId="200" fontId="41" fillId="0" borderId="39" applyFill="0" applyProtection="0"/>
    <xf numFmtId="200" fontId="41" fillId="0" borderId="39" applyFill="0" applyProtection="0"/>
    <xf numFmtId="175" fontId="42" fillId="25" borderId="29" applyNumberFormat="0" applyFont="0" applyBorder="0" applyAlignment="0" applyProtection="0"/>
    <xf numFmtId="0" fontId="66" fillId="0" borderId="41">
      <alignment horizontal="left" vertical="center"/>
    </xf>
    <xf numFmtId="208" fontId="78" fillId="0" borderId="29">
      <alignment horizontal="center" vertical="center" wrapText="1"/>
    </xf>
    <xf numFmtId="10" fontId="63" fillId="27" borderId="29" applyNumberFormat="0" applyBorder="0" applyAlignment="0" applyProtection="0"/>
    <xf numFmtId="1" fontId="81" fillId="0" borderId="29">
      <alignment horizontal="center" vertical="center"/>
    </xf>
    <xf numFmtId="0" fontId="33" fillId="1" borderId="40" applyNumberFormat="0" applyFont="0" applyBorder="0" applyAlignment="0" applyProtection="0"/>
    <xf numFmtId="0" fontId="33" fillId="1" borderId="40" applyNumberFormat="0" applyFont="0" applyBorder="0" applyAlignment="0" applyProtection="0"/>
    <xf numFmtId="233" fontId="33" fillId="23" borderId="29" applyNumberFormat="0" applyFont="0" applyBorder="0" applyAlignment="0" applyProtection="0">
      <alignment horizontal="center"/>
    </xf>
    <xf numFmtId="4" fontId="55" fillId="5" borderId="42" applyNumberFormat="0" applyProtection="0">
      <alignment vertical="center"/>
    </xf>
    <xf numFmtId="4" fontId="93" fillId="5" borderId="42" applyNumberFormat="0" applyProtection="0">
      <alignment vertical="center"/>
    </xf>
    <xf numFmtId="4" fontId="55" fillId="5" borderId="42" applyNumberFormat="0" applyProtection="0">
      <alignment horizontal="left" vertical="center" indent="1"/>
    </xf>
    <xf numFmtId="4" fontId="55" fillId="5" borderId="42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4" fontId="55" fillId="29" borderId="42" applyNumberFormat="0" applyProtection="0">
      <alignment horizontal="right" vertical="center"/>
    </xf>
    <xf numFmtId="4" fontId="55" fillId="30" borderId="42" applyNumberFormat="0" applyProtection="0">
      <alignment horizontal="right" vertical="center"/>
    </xf>
    <xf numFmtId="4" fontId="55" fillId="31" borderId="42" applyNumberFormat="0" applyProtection="0">
      <alignment horizontal="right" vertical="center"/>
    </xf>
    <xf numFmtId="4" fontId="55" fillId="32" borderId="42" applyNumberFormat="0" applyProtection="0">
      <alignment horizontal="right" vertical="center"/>
    </xf>
    <xf numFmtId="4" fontId="55" fillId="33" borderId="42" applyNumberFormat="0" applyProtection="0">
      <alignment horizontal="right" vertical="center"/>
    </xf>
    <xf numFmtId="4" fontId="55" fillId="34" borderId="42" applyNumberFormat="0" applyProtection="0">
      <alignment horizontal="right" vertical="center"/>
    </xf>
    <xf numFmtId="4" fontId="55" fillId="35" borderId="42" applyNumberFormat="0" applyProtection="0">
      <alignment horizontal="right" vertical="center"/>
    </xf>
    <xf numFmtId="4" fontId="55" fillId="36" borderId="42" applyNumberFormat="0" applyProtection="0">
      <alignment horizontal="right" vertical="center"/>
    </xf>
    <xf numFmtId="4" fontId="55" fillId="37" borderId="42" applyNumberFormat="0" applyProtection="0">
      <alignment horizontal="right" vertical="center"/>
    </xf>
    <xf numFmtId="4" fontId="94" fillId="38" borderId="42" applyNumberFormat="0" applyProtection="0">
      <alignment horizontal="left" vertical="center" indent="1"/>
    </xf>
    <xf numFmtId="4" fontId="55" fillId="39" borderId="43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4" fontId="28" fillId="39" borderId="42" applyNumberFormat="0" applyProtection="0">
      <alignment horizontal="left" vertical="center" indent="1"/>
    </xf>
    <xf numFmtId="4" fontId="28" fillId="41" borderId="42" applyNumberFormat="0" applyProtection="0">
      <alignment horizontal="left" vertical="center" indent="1"/>
    </xf>
    <xf numFmtId="0" fontId="20" fillId="41" borderId="42" applyNumberFormat="0" applyProtection="0">
      <alignment horizontal="left" vertical="center" indent="1"/>
    </xf>
    <xf numFmtId="0" fontId="20" fillId="41" borderId="42" applyNumberFormat="0" applyProtection="0">
      <alignment horizontal="left" vertical="center" indent="1"/>
    </xf>
    <xf numFmtId="0" fontId="20" fillId="42" borderId="42" applyNumberFormat="0" applyProtection="0">
      <alignment horizontal="left" vertical="center" indent="1"/>
    </xf>
    <xf numFmtId="0" fontId="20" fillId="42" borderId="42" applyNumberFormat="0" applyProtection="0">
      <alignment horizontal="left" vertical="center" indent="1"/>
    </xf>
    <xf numFmtId="0" fontId="20" fillId="22" borderId="42" applyNumberFormat="0" applyProtection="0">
      <alignment horizontal="left" vertical="center" indent="1"/>
    </xf>
    <xf numFmtId="0" fontId="20" fillId="22" borderId="42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4" fontId="55" fillId="27" borderId="42" applyNumberFormat="0" applyProtection="0">
      <alignment vertical="center"/>
    </xf>
    <xf numFmtId="4" fontId="93" fillId="27" borderId="42" applyNumberFormat="0" applyProtection="0">
      <alignment vertical="center"/>
    </xf>
    <xf numFmtId="4" fontId="55" fillId="27" borderId="42" applyNumberFormat="0" applyProtection="0">
      <alignment horizontal="left" vertical="center" indent="1"/>
    </xf>
    <xf numFmtId="4" fontId="55" fillId="27" borderId="42" applyNumberFormat="0" applyProtection="0">
      <alignment horizontal="left" vertical="center" indent="1"/>
    </xf>
    <xf numFmtId="4" fontId="55" fillId="39" borderId="42" applyNumberFormat="0" applyProtection="0">
      <alignment horizontal="right" vertical="center"/>
    </xf>
    <xf numFmtId="4" fontId="93" fillId="39" borderId="42" applyNumberFormat="0" applyProtection="0">
      <alignment horizontal="right" vertical="center"/>
    </xf>
    <xf numFmtId="0" fontId="20" fillId="28" borderId="42" applyNumberFormat="0" applyProtection="0">
      <alignment horizontal="left" vertical="center" indent="1"/>
    </xf>
    <xf numFmtId="0" fontId="20" fillId="28" borderId="42" applyNumberFormat="0" applyProtection="0">
      <alignment horizontal="left" vertical="center" indent="1"/>
    </xf>
    <xf numFmtId="4" fontId="97" fillId="39" borderId="42" applyNumberFormat="0" applyProtection="0">
      <alignment horizontal="right" vertical="center"/>
    </xf>
    <xf numFmtId="49" fontId="91" fillId="43" borderId="44">
      <alignment horizontal="center"/>
    </xf>
    <xf numFmtId="49" fontId="20" fillId="43" borderId="44">
      <alignment horizontal="center"/>
    </xf>
    <xf numFmtId="0" fontId="11" fillId="44" borderId="45"/>
    <xf numFmtId="0" fontId="11" fillId="45" borderId="45"/>
    <xf numFmtId="0" fontId="11" fillId="46" borderId="45"/>
    <xf numFmtId="49" fontId="91" fillId="43" borderId="44">
      <alignment vertical="center"/>
    </xf>
    <xf numFmtId="49" fontId="20" fillId="43" borderId="44">
      <alignment vertical="center"/>
    </xf>
    <xf numFmtId="0" fontId="11" fillId="47" borderId="45"/>
    <xf numFmtId="0" fontId="118" fillId="13" borderId="46" applyNumberFormat="0" applyAlignment="0" applyProtection="0"/>
    <xf numFmtId="0" fontId="121" fillId="55" borderId="42" applyNumberFormat="0" applyAlignment="0" applyProtection="0"/>
    <xf numFmtId="0" fontId="122" fillId="55" borderId="46" applyNumberFormat="0" applyAlignment="0" applyProtection="0"/>
    <xf numFmtId="4" fontId="124" fillId="0" borderId="47">
      <alignment horizontal="left" vertical="center"/>
    </xf>
    <xf numFmtId="4" fontId="124" fillId="0" borderId="47"/>
    <xf numFmtId="4" fontId="124" fillId="56" borderId="47"/>
    <xf numFmtId="4" fontId="124" fillId="57" borderId="47"/>
    <xf numFmtId="4" fontId="54" fillId="58" borderId="47"/>
    <xf numFmtId="4" fontId="125" fillId="22" borderId="47"/>
    <xf numFmtId="4" fontId="126" fillId="0" borderId="47">
      <alignment horizontal="center" wrapText="1"/>
    </xf>
    <xf numFmtId="252" fontId="124" fillId="0" borderId="47"/>
    <xf numFmtId="252" fontId="123" fillId="0" borderId="47">
      <alignment horizontal="center" vertical="center" wrapText="1"/>
    </xf>
    <xf numFmtId="252" fontId="123" fillId="0" borderId="47">
      <alignment vertical="top" wrapText="1"/>
    </xf>
    <xf numFmtId="252" fontId="128" fillId="0" borderId="47"/>
    <xf numFmtId="252" fontId="129" fillId="0" borderId="47"/>
    <xf numFmtId="4" fontId="123" fillId="0" borderId="47"/>
    <xf numFmtId="0" fontId="135" fillId="0" borderId="48" applyNumberFormat="0" applyFill="0" applyAlignment="0" applyProtection="0"/>
    <xf numFmtId="253" fontId="136" fillId="0" borderId="47"/>
    <xf numFmtId="3" fontId="124" fillId="56" borderId="47"/>
    <xf numFmtId="49" fontId="119" fillId="0" borderId="47">
      <alignment horizontal="right" vertical="top" wrapText="1"/>
    </xf>
    <xf numFmtId="0" fontId="6" fillId="0" borderId="0"/>
    <xf numFmtId="173" fontId="144" fillId="0" borderId="47"/>
    <xf numFmtId="252" fontId="146" fillId="0" borderId="47">
      <alignment vertical="top"/>
    </xf>
    <xf numFmtId="0" fontId="20" fillId="61" borderId="49" applyNumberFormat="0" applyFont="0" applyAlignment="0" applyProtection="0"/>
    <xf numFmtId="0" fontId="20" fillId="61" borderId="49" applyNumberFormat="0" applyFont="0" applyAlignment="0" applyProtection="0"/>
    <xf numFmtId="253" fontId="148" fillId="0" borderId="47"/>
    <xf numFmtId="0" fontId="151" fillId="0" borderId="47">
      <alignment vertical="center" wrapText="1"/>
    </xf>
    <xf numFmtId="37" fontId="155" fillId="0" borderId="47"/>
    <xf numFmtId="49" fontId="123" fillId="0" borderId="47">
      <alignment horizontal="center" vertical="center" wrapText="1"/>
    </xf>
    <xf numFmtId="49" fontId="157" fillId="0" borderId="47" applyNumberFormat="0" applyFill="0" applyAlignment="0" applyProtection="0"/>
    <xf numFmtId="49" fontId="119" fillId="0" borderId="57">
      <alignment horizontal="right" vertical="top" wrapText="1"/>
    </xf>
    <xf numFmtId="4" fontId="97" fillId="39" borderId="53" applyNumberFormat="0" applyProtection="0">
      <alignment horizontal="right" vertical="center"/>
    </xf>
    <xf numFmtId="0" fontId="122" fillId="55" borderId="46" applyNumberFormat="0" applyAlignment="0" applyProtection="0"/>
    <xf numFmtId="0" fontId="118" fillId="13" borderId="46" applyNumberFormat="0" applyAlignment="0" applyProtection="0"/>
    <xf numFmtId="0" fontId="11" fillId="61" borderId="49" applyNumberFormat="0" applyFont="0" applyAlignment="0" applyProtection="0"/>
    <xf numFmtId="0" fontId="121" fillId="55" borderId="42" applyNumberFormat="0" applyAlignment="0" applyProtection="0"/>
    <xf numFmtId="0" fontId="135" fillId="0" borderId="48" applyNumberFormat="0" applyFill="0" applyAlignment="0" applyProtection="0"/>
    <xf numFmtId="0" fontId="11" fillId="61" borderId="49" applyNumberFormat="0" applyFont="0" applyAlignment="0" applyProtection="0"/>
    <xf numFmtId="0" fontId="11" fillId="61" borderId="49" applyNumberFormat="0" applyFont="0" applyAlignment="0" applyProtection="0"/>
    <xf numFmtId="0" fontId="6" fillId="0" borderId="0"/>
    <xf numFmtId="0" fontId="11" fillId="61" borderId="4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51" fillId="22" borderId="47" applyFill="0" applyBorder="0" applyProtection="0"/>
    <xf numFmtId="4" fontId="55" fillId="27" borderId="53" applyNumberFormat="0" applyProtection="0">
      <alignment horizontal="left" vertical="center" indent="1"/>
    </xf>
    <xf numFmtId="49" fontId="20" fillId="43" borderId="54">
      <alignment vertical="center"/>
    </xf>
    <xf numFmtId="4" fontId="55" fillId="35" borderId="53" applyNumberFormat="0" applyProtection="0">
      <alignment horizontal="right" vertical="center"/>
    </xf>
    <xf numFmtId="4" fontId="55" fillId="5" borderId="53" applyNumberFormat="0" applyProtection="0">
      <alignment horizontal="left" vertical="center" indent="1"/>
    </xf>
    <xf numFmtId="4" fontId="28" fillId="39" borderId="53" applyNumberFormat="0" applyProtection="0">
      <alignment horizontal="left" vertical="center" indent="1"/>
    </xf>
    <xf numFmtId="4" fontId="97" fillId="39" borderId="53" applyNumberFormat="0" applyProtection="0">
      <alignment horizontal="right" vertical="center"/>
    </xf>
    <xf numFmtId="200" fontId="41" fillId="0" borderId="50" applyFill="0" applyProtection="0"/>
    <xf numFmtId="3" fontId="124" fillId="56" borderId="57"/>
    <xf numFmtId="0" fontId="20" fillId="61" borderId="59" applyNumberFormat="0" applyFont="0" applyAlignment="0" applyProtection="0"/>
    <xf numFmtId="173" fontId="144" fillId="0" borderId="57"/>
    <xf numFmtId="252" fontId="123" fillId="0" borderId="57">
      <alignment horizontal="center" vertical="center" wrapText="1"/>
    </xf>
    <xf numFmtId="0" fontId="121" fillId="55" borderId="53" applyNumberFormat="0" applyAlignment="0" applyProtection="0"/>
    <xf numFmtId="0" fontId="118" fillId="13" borderId="56" applyNumberFormat="0" applyAlignment="0" applyProtection="0"/>
    <xf numFmtId="252" fontId="124" fillId="0" borderId="57"/>
    <xf numFmtId="0" fontId="122" fillId="55" borderId="56" applyNumberFormat="0" applyAlignment="0" applyProtection="0"/>
    <xf numFmtId="4" fontId="55" fillId="27" borderId="53" applyNumberFormat="0" applyProtection="0">
      <alignment horizontal="left" vertical="center" indent="1"/>
    </xf>
    <xf numFmtId="49" fontId="123" fillId="0" borderId="57">
      <alignment horizontal="center" vertical="center" wrapText="1"/>
    </xf>
    <xf numFmtId="253" fontId="148" fillId="0" borderId="57"/>
    <xf numFmtId="0" fontId="20" fillId="61" borderId="59" applyNumberFormat="0" applyFont="0" applyAlignment="0" applyProtection="0"/>
    <xf numFmtId="200" fontId="41" fillId="0" borderId="50" applyFill="0" applyProtection="0"/>
    <xf numFmtId="4" fontId="126" fillId="0" borderId="57">
      <alignment horizontal="center" wrapText="1"/>
    </xf>
    <xf numFmtId="252" fontId="123" fillId="0" borderId="57">
      <alignment vertical="top" wrapText="1"/>
    </xf>
    <xf numFmtId="208" fontId="78" fillId="0" borderId="47">
      <alignment horizontal="center" vertical="center" wrapText="1"/>
    </xf>
    <xf numFmtId="49" fontId="157" fillId="0" borderId="57" applyNumberFormat="0" applyFill="0" applyAlignment="0" applyProtection="0"/>
    <xf numFmtId="0" fontId="20" fillId="28" borderId="53" applyNumberFormat="0" applyProtection="0">
      <alignment horizontal="left" vertical="center" indent="1"/>
    </xf>
    <xf numFmtId="0" fontId="11" fillId="46" borderId="55"/>
    <xf numFmtId="4" fontId="93" fillId="39" borderId="53" applyNumberFormat="0" applyProtection="0">
      <alignment horizontal="right" vertical="center"/>
    </xf>
    <xf numFmtId="4" fontId="55" fillId="34" borderId="53" applyNumberFormat="0" applyProtection="0">
      <alignment horizontal="right" vertical="center"/>
    </xf>
    <xf numFmtId="4" fontId="55" fillId="32" borderId="53" applyNumberFormat="0" applyProtection="0">
      <alignment horizontal="right" vertical="center"/>
    </xf>
    <xf numFmtId="49" fontId="91" fillId="43" borderId="54">
      <alignment horizontal="center"/>
    </xf>
    <xf numFmtId="0" fontId="20" fillId="42" borderId="53" applyNumberFormat="0" applyProtection="0">
      <alignment horizontal="left" vertical="center" indent="1"/>
    </xf>
    <xf numFmtId="0" fontId="11" fillId="61" borderId="59" applyNumberFormat="0" applyFont="0" applyAlignment="0" applyProtection="0"/>
    <xf numFmtId="49" fontId="20" fillId="43" borderId="54">
      <alignment horizontal="center"/>
    </xf>
    <xf numFmtId="1" fontId="81" fillId="0" borderId="47">
      <alignment horizontal="center" vertical="center"/>
    </xf>
    <xf numFmtId="198" fontId="41" fillId="0" borderId="50" applyFill="0" applyProtection="0"/>
    <xf numFmtId="49" fontId="91" fillId="43" borderId="54">
      <alignment vertical="center"/>
    </xf>
    <xf numFmtId="0" fontId="20" fillId="28" borderId="53" applyNumberFormat="0" applyProtection="0">
      <alignment horizontal="left" vertical="center" indent="1"/>
    </xf>
    <xf numFmtId="0" fontId="11" fillId="45" borderId="55"/>
    <xf numFmtId="3" fontId="124" fillId="56" borderId="57"/>
    <xf numFmtId="0" fontId="33" fillId="1" borderId="51" applyNumberFormat="0" applyFont="0" applyBorder="0" applyAlignment="0" applyProtection="0"/>
    <xf numFmtId="4" fontId="28" fillId="41" borderId="53" applyNumberFormat="0" applyProtection="0">
      <alignment horizontal="left" vertical="center" indent="1"/>
    </xf>
    <xf numFmtId="4" fontId="93" fillId="39" borderId="53" applyNumberFormat="0" applyProtection="0">
      <alignment horizontal="right" vertical="center"/>
    </xf>
    <xf numFmtId="252" fontId="129" fillId="0" borderId="57"/>
    <xf numFmtId="4" fontId="55" fillId="27" borderId="53" applyNumberFormat="0" applyProtection="0">
      <alignment horizontal="left" vertical="center" indent="1"/>
    </xf>
    <xf numFmtId="4" fontId="55" fillId="5" borderId="53" applyNumberFormat="0" applyProtection="0">
      <alignment vertical="center"/>
    </xf>
    <xf numFmtId="4" fontId="124" fillId="0" borderId="57">
      <alignment horizontal="left" vertical="center"/>
    </xf>
    <xf numFmtId="4" fontId="55" fillId="30" borderId="53" applyNumberFormat="0" applyProtection="0">
      <alignment horizontal="right" vertical="center"/>
    </xf>
    <xf numFmtId="0" fontId="20" fillId="28" borderId="53" applyNumberFormat="0" applyProtection="0">
      <alignment horizontal="left" vertical="center" indent="1"/>
    </xf>
    <xf numFmtId="4" fontId="124" fillId="0" borderId="57"/>
    <xf numFmtId="0" fontId="151" fillId="0" borderId="57">
      <alignment vertical="center" wrapText="1"/>
    </xf>
    <xf numFmtId="0" fontId="20" fillId="28" borderId="53" applyNumberFormat="0" applyProtection="0">
      <alignment horizontal="left" vertical="center" indent="1"/>
    </xf>
    <xf numFmtId="253" fontId="148" fillId="0" borderId="57"/>
    <xf numFmtId="0" fontId="11" fillId="44" borderId="55"/>
    <xf numFmtId="0" fontId="135" fillId="0" borderId="58" applyNumberFormat="0" applyFill="0" applyAlignment="0" applyProtection="0"/>
    <xf numFmtId="4" fontId="94" fillId="38" borderId="53" applyNumberFormat="0" applyProtection="0">
      <alignment horizontal="left" vertical="center" indent="1"/>
    </xf>
    <xf numFmtId="4" fontId="55" fillId="39" borderId="53" applyNumberFormat="0" applyProtection="0">
      <alignment horizontal="right" vertical="center"/>
    </xf>
    <xf numFmtId="0" fontId="20" fillId="41" borderId="53" applyNumberFormat="0" applyProtection="0">
      <alignment horizontal="left" vertical="center" indent="1"/>
    </xf>
    <xf numFmtId="4" fontId="93" fillId="27" borderId="53" applyNumberFormat="0" applyProtection="0">
      <alignment vertical="center"/>
    </xf>
    <xf numFmtId="233" fontId="33" fillId="23" borderId="47" applyNumberFormat="0" applyFont="0" applyBorder="0" applyAlignment="0" applyProtection="0">
      <alignment horizontal="center"/>
    </xf>
    <xf numFmtId="252" fontId="124" fillId="0" borderId="57"/>
    <xf numFmtId="175" fontId="42" fillId="25" borderId="47" applyNumberFormat="0" applyFont="0" applyBorder="0" applyAlignment="0" applyProtection="0"/>
    <xf numFmtId="1" fontId="44" fillId="0" borderId="47">
      <alignment horizontal="center" vertical="center"/>
    </xf>
    <xf numFmtId="0" fontId="11" fillId="45" borderId="55"/>
    <xf numFmtId="49" fontId="91" fillId="43" borderId="54">
      <alignment horizontal="center"/>
    </xf>
    <xf numFmtId="252" fontId="146" fillId="0" borderId="57">
      <alignment vertical="top"/>
    </xf>
    <xf numFmtId="0" fontId="20" fillId="22" borderId="53" applyNumberFormat="0" applyProtection="0">
      <alignment horizontal="left" vertical="center" indent="1"/>
    </xf>
    <xf numFmtId="4" fontId="125" fillId="22" borderId="57"/>
    <xf numFmtId="4" fontId="93" fillId="27" borderId="53" applyNumberFormat="0" applyProtection="0">
      <alignment vertical="center"/>
    </xf>
    <xf numFmtId="4" fontId="55" fillId="5" borderId="53" applyNumberFormat="0" applyProtection="0">
      <alignment horizontal="left" vertical="center" indent="1"/>
    </xf>
    <xf numFmtId="0" fontId="11" fillId="61" borderId="59" applyNumberFormat="0" applyFont="0" applyAlignment="0" applyProtection="0"/>
    <xf numFmtId="0" fontId="20" fillId="28" borderId="53" applyNumberFormat="0" applyProtection="0">
      <alignment horizontal="left" vertical="center" indent="1"/>
    </xf>
    <xf numFmtId="252" fontId="146" fillId="0" borderId="57">
      <alignment vertical="top"/>
    </xf>
    <xf numFmtId="10" fontId="63" fillId="27" borderId="47" applyNumberFormat="0" applyBorder="0" applyAlignment="0" applyProtection="0"/>
    <xf numFmtId="0" fontId="151" fillId="0" borderId="57">
      <alignment vertical="center" wrapText="1"/>
    </xf>
    <xf numFmtId="0" fontId="66" fillId="0" borderId="38">
      <alignment horizontal="left" vertical="center"/>
    </xf>
    <xf numFmtId="4" fontId="55" fillId="37" borderId="53" applyNumberFormat="0" applyProtection="0">
      <alignment horizontal="right" vertical="center"/>
    </xf>
    <xf numFmtId="4" fontId="55" fillId="31" borderId="53" applyNumberFormat="0" applyProtection="0">
      <alignment horizontal="right" vertical="center"/>
    </xf>
    <xf numFmtId="0" fontId="11" fillId="47" borderId="55"/>
    <xf numFmtId="0" fontId="11" fillId="61" borderId="59" applyNumberFormat="0" applyFont="0" applyAlignment="0" applyProtection="0"/>
    <xf numFmtId="4" fontId="55" fillId="27" borderId="53" applyNumberFormat="0" applyProtection="0">
      <alignment vertical="center"/>
    </xf>
    <xf numFmtId="0" fontId="11" fillId="47" borderId="55"/>
    <xf numFmtId="4" fontId="124" fillId="56" borderId="57"/>
    <xf numFmtId="0" fontId="20" fillId="61" borderId="59" applyNumberFormat="0" applyFont="0" applyAlignment="0" applyProtection="0"/>
    <xf numFmtId="4" fontId="55" fillId="33" borderId="53" applyNumberFormat="0" applyProtection="0">
      <alignment horizontal="right" vertical="center"/>
    </xf>
    <xf numFmtId="0" fontId="135" fillId="0" borderId="58" applyNumberFormat="0" applyFill="0" applyAlignment="0" applyProtection="0"/>
    <xf numFmtId="0" fontId="66" fillId="0" borderId="52">
      <alignment horizontal="left" vertical="center"/>
    </xf>
    <xf numFmtId="252" fontId="123" fillId="0" borderId="57">
      <alignment vertical="top" wrapText="1"/>
    </xf>
    <xf numFmtId="0" fontId="20" fillId="28" borderId="53" applyNumberFormat="0" applyProtection="0">
      <alignment horizontal="left" vertical="center" indent="1"/>
    </xf>
    <xf numFmtId="4" fontId="55" fillId="36" borderId="53" applyNumberFormat="0" applyProtection="0">
      <alignment horizontal="right" vertical="center"/>
    </xf>
    <xf numFmtId="4" fontId="93" fillId="5" borderId="53" applyNumberFormat="0" applyProtection="0">
      <alignment vertical="center"/>
    </xf>
    <xf numFmtId="49" fontId="123" fillId="0" borderId="57">
      <alignment horizontal="center" vertical="center" wrapText="1"/>
    </xf>
    <xf numFmtId="0" fontId="20" fillId="42" borderId="53" applyNumberFormat="0" applyProtection="0">
      <alignment horizontal="left" vertical="center" indent="1"/>
    </xf>
    <xf numFmtId="0" fontId="5" fillId="0" borderId="0"/>
    <xf numFmtId="0" fontId="5" fillId="0" borderId="0"/>
    <xf numFmtId="0" fontId="4" fillId="0" borderId="0"/>
    <xf numFmtId="0" fontId="4" fillId="0" borderId="0"/>
    <xf numFmtId="0" fontId="19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00">
    <xf numFmtId="0" fontId="0" fillId="0" borderId="0" xfId="0"/>
    <xf numFmtId="0" fontId="162" fillId="0" borderId="0" xfId="0" applyFont="1" applyAlignment="1">
      <alignment vertical="center" wrapText="1"/>
    </xf>
    <xf numFmtId="0" fontId="161" fillId="0" borderId="0" xfId="0" applyFont="1"/>
    <xf numFmtId="0" fontId="163" fillId="0" borderId="0" xfId="0" applyFont="1"/>
    <xf numFmtId="0" fontId="15" fillId="0" borderId="0" xfId="0" applyFont="1"/>
    <xf numFmtId="0" fontId="165" fillId="0" borderId="0" xfId="0" applyFont="1"/>
    <xf numFmtId="0" fontId="164" fillId="0" borderId="0" xfId="0" applyFont="1"/>
    <xf numFmtId="0" fontId="164" fillId="4" borderId="0" xfId="0" applyFont="1" applyFill="1"/>
    <xf numFmtId="0" fontId="15" fillId="0" borderId="0" xfId="0" applyFont="1" applyAlignment="1">
      <alignment horizontal="center" vertical="center" wrapText="1"/>
    </xf>
    <xf numFmtId="0" fontId="160" fillId="0" borderId="0" xfId="0" applyFont="1" applyAlignment="1">
      <alignment horizontal="center"/>
    </xf>
    <xf numFmtId="0" fontId="164" fillId="0" borderId="0" xfId="0" applyFont="1" applyAlignment="1">
      <alignment vertical="center" wrapText="1"/>
    </xf>
    <xf numFmtId="11" fontId="168" fillId="0" borderId="0" xfId="524" applyNumberFormat="1" applyFont="1" applyAlignment="1">
      <alignment vertical="center"/>
    </xf>
    <xf numFmtId="0" fontId="15" fillId="0" borderId="0" xfId="0" applyFont="1" applyAlignment="1">
      <alignment wrapText="1"/>
    </xf>
    <xf numFmtId="173" fontId="113" fillId="3" borderId="57" xfId="1" applyNumberFormat="1" applyFont="1" applyFill="1" applyBorder="1" applyAlignment="1">
      <alignment horizontal="center" vertical="center" wrapText="1"/>
    </xf>
    <xf numFmtId="0" fontId="160" fillId="0" borderId="0" xfId="0" applyFont="1"/>
    <xf numFmtId="1" fontId="161" fillId="3" borderId="57" xfId="0" applyNumberFormat="1" applyFont="1" applyFill="1" applyBorder="1" applyAlignment="1">
      <alignment horizontal="center" vertical="center" wrapText="1"/>
    </xf>
    <xf numFmtId="0" fontId="161" fillId="3" borderId="57" xfId="0" applyFont="1" applyFill="1" applyBorder="1" applyAlignment="1">
      <alignment vertical="center" wrapText="1"/>
    </xf>
    <xf numFmtId="0" fontId="161" fillId="3" borderId="57" xfId="0" applyFont="1" applyFill="1" applyBorder="1" applyAlignment="1">
      <alignment horizontal="center" vertical="center" wrapText="1"/>
    </xf>
    <xf numFmtId="3" fontId="171" fillId="3" borderId="57" xfId="1" applyNumberFormat="1" applyFont="1" applyFill="1" applyBorder="1" applyAlignment="1">
      <alignment horizontal="center" vertical="center" wrapText="1"/>
    </xf>
    <xf numFmtId="174" fontId="161" fillId="3" borderId="57" xfId="1" applyNumberFormat="1" applyFont="1" applyFill="1" applyBorder="1" applyAlignment="1">
      <alignment horizontal="center" vertical="center" wrapText="1"/>
    </xf>
    <xf numFmtId="1" fontId="172" fillId="4" borderId="2" xfId="0" applyNumberFormat="1" applyFont="1" applyFill="1" applyBorder="1" applyAlignment="1">
      <alignment horizontal="center" vertical="center" wrapText="1"/>
    </xf>
    <xf numFmtId="0" fontId="170" fillId="4" borderId="2" xfId="0" applyFont="1" applyFill="1" applyBorder="1" applyAlignment="1">
      <alignment vertical="center" wrapText="1"/>
    </xf>
    <xf numFmtId="0" fontId="172" fillId="4" borderId="2" xfId="0" applyFont="1" applyFill="1" applyBorder="1" applyAlignment="1">
      <alignment horizontal="center" vertical="center" wrapText="1"/>
    </xf>
    <xf numFmtId="4" fontId="172" fillId="0" borderId="2" xfId="1" applyNumberFormat="1" applyFont="1" applyBorder="1" applyAlignment="1">
      <alignment horizontal="center" vertical="center" wrapText="1"/>
    </xf>
    <xf numFmtId="174" fontId="172" fillId="0" borderId="2" xfId="1" applyNumberFormat="1" applyFont="1" applyBorder="1" applyAlignment="1">
      <alignment horizontal="center" vertical="center" wrapText="1"/>
    </xf>
    <xf numFmtId="1" fontId="171" fillId="4" borderId="2" xfId="0" applyNumberFormat="1" applyFont="1" applyFill="1" applyBorder="1" applyAlignment="1">
      <alignment horizontal="center" vertical="center" wrapText="1"/>
    </xf>
    <xf numFmtId="0" fontId="171" fillId="4" borderId="2" xfId="0" applyFont="1" applyFill="1" applyBorder="1" applyAlignment="1">
      <alignment vertical="center" wrapText="1"/>
    </xf>
    <xf numFmtId="0" fontId="171" fillId="4" borderId="2" xfId="0" applyFont="1" applyFill="1" applyBorder="1" applyAlignment="1">
      <alignment horizontal="center" vertical="center" wrapText="1"/>
    </xf>
    <xf numFmtId="174" fontId="171" fillId="0" borderId="2" xfId="1" applyNumberFormat="1" applyFont="1" applyBorder="1" applyAlignment="1">
      <alignment horizontal="center" vertical="center" wrapText="1"/>
    </xf>
    <xf numFmtId="9" fontId="171" fillId="0" borderId="2" xfId="7" applyFont="1" applyBorder="1" applyAlignment="1">
      <alignment horizontal="center" vertical="center" wrapText="1"/>
    </xf>
    <xf numFmtId="4" fontId="170" fillId="0" borderId="2" xfId="1" applyNumberFormat="1" applyFont="1" applyBorder="1" applyAlignment="1">
      <alignment horizontal="center" vertical="center" wrapText="1"/>
    </xf>
    <xf numFmtId="174" fontId="170" fillId="0" borderId="2" xfId="1" applyNumberFormat="1" applyFont="1" applyBorder="1" applyAlignment="1">
      <alignment horizontal="center" vertical="center" wrapText="1"/>
    </xf>
    <xf numFmtId="10" fontId="171" fillId="0" borderId="2" xfId="7" applyNumberFormat="1" applyFont="1" applyBorder="1" applyAlignment="1">
      <alignment horizontal="center" vertical="center" wrapText="1"/>
    </xf>
    <xf numFmtId="49" fontId="170" fillId="3" borderId="2" xfId="0" applyNumberFormat="1" applyFont="1" applyFill="1" applyBorder="1" applyAlignment="1">
      <alignment horizontal="center" vertical="center" wrapText="1"/>
    </xf>
    <xf numFmtId="0" fontId="170" fillId="3" borderId="2" xfId="0" applyFont="1" applyFill="1" applyBorder="1" applyAlignment="1">
      <alignment vertical="center" wrapText="1"/>
    </xf>
    <xf numFmtId="0" fontId="170" fillId="3" borderId="2" xfId="0" applyFont="1" applyFill="1" applyBorder="1" applyAlignment="1">
      <alignment horizontal="center" vertical="center" wrapText="1"/>
    </xf>
    <xf numFmtId="4" fontId="170" fillId="3" borderId="2" xfId="1" applyNumberFormat="1" applyFont="1" applyFill="1" applyBorder="1" applyAlignment="1">
      <alignment horizontal="center" vertical="center" wrapText="1"/>
    </xf>
    <xf numFmtId="174" fontId="170" fillId="3" borderId="2" xfId="1" applyNumberFormat="1" applyFont="1" applyFill="1" applyBorder="1" applyAlignment="1">
      <alignment horizontal="center" vertical="center" wrapText="1"/>
    </xf>
    <xf numFmtId="49" fontId="170" fillId="4" borderId="2" xfId="0" applyNumberFormat="1" applyFont="1" applyFill="1" applyBorder="1" applyAlignment="1">
      <alignment horizontal="center" vertical="center" wrapText="1"/>
    </xf>
    <xf numFmtId="0" fontId="170" fillId="4" borderId="2" xfId="0" applyFont="1" applyFill="1" applyBorder="1" applyAlignment="1">
      <alignment horizontal="center" vertical="center" wrapText="1"/>
    </xf>
    <xf numFmtId="174" fontId="170" fillId="4" borderId="2" xfId="1" applyNumberFormat="1" applyFont="1" applyFill="1" applyBorder="1" applyAlignment="1">
      <alignment horizontal="center" vertical="center" wrapText="1"/>
    </xf>
    <xf numFmtId="1" fontId="170" fillId="4" borderId="2" xfId="0" applyNumberFormat="1" applyFont="1" applyFill="1" applyBorder="1" applyAlignment="1">
      <alignment horizontal="center" vertical="center" wrapText="1"/>
    </xf>
    <xf numFmtId="4" fontId="170" fillId="4" borderId="2" xfId="1" applyNumberFormat="1" applyFont="1" applyFill="1" applyBorder="1" applyAlignment="1">
      <alignment horizontal="center" vertical="center" wrapText="1"/>
    </xf>
    <xf numFmtId="3" fontId="170" fillId="4" borderId="2" xfId="1" applyNumberFormat="1" applyFont="1" applyFill="1" applyBorder="1" applyAlignment="1">
      <alignment horizontal="center" vertical="center" wrapText="1"/>
    </xf>
    <xf numFmtId="1" fontId="170" fillId="3" borderId="3" xfId="0" applyNumberFormat="1" applyFont="1" applyFill="1" applyBorder="1" applyAlignment="1">
      <alignment horizontal="center" vertical="center" wrapText="1"/>
    </xf>
    <xf numFmtId="0" fontId="170" fillId="3" borderId="3" xfId="0" applyFont="1" applyFill="1" applyBorder="1" applyAlignment="1">
      <alignment vertical="center" wrapText="1"/>
    </xf>
    <xf numFmtId="0" fontId="170" fillId="3" borderId="3" xfId="0" applyFont="1" applyFill="1" applyBorder="1" applyAlignment="1">
      <alignment horizontal="center" vertical="center" wrapText="1"/>
    </xf>
    <xf numFmtId="3" fontId="170" fillId="3" borderId="3" xfId="1" applyNumberFormat="1" applyFont="1" applyFill="1" applyBorder="1" applyAlignment="1">
      <alignment horizontal="center" vertical="center" wrapText="1"/>
    </xf>
    <xf numFmtId="173" fontId="170" fillId="3" borderId="3" xfId="1" applyNumberFormat="1" applyFont="1" applyFill="1" applyBorder="1" applyAlignment="1">
      <alignment horizontal="center" vertical="center" wrapText="1"/>
    </xf>
    <xf numFmtId="0" fontId="86" fillId="0" borderId="0" xfId="0" applyFont="1"/>
    <xf numFmtId="0" fontId="161" fillId="0" borderId="0" xfId="0" applyFont="1" applyAlignment="1">
      <alignment horizontal="center" vertical="center" wrapText="1"/>
    </xf>
    <xf numFmtId="0" fontId="173" fillId="0" borderId="0" xfId="0" applyFont="1"/>
    <xf numFmtId="0" fontId="161" fillId="0" borderId="0" xfId="0" applyFont="1" applyAlignment="1">
      <alignment horizontal="center"/>
    </xf>
    <xf numFmtId="0" fontId="174" fillId="0" borderId="0" xfId="0" applyFont="1" applyAlignment="1" applyProtection="1">
      <alignment vertical="center"/>
      <protection locked="0"/>
    </xf>
    <xf numFmtId="0" fontId="174" fillId="0" borderId="0" xfId="0" applyFont="1" applyAlignment="1" applyProtection="1">
      <alignment horizontal="center" vertical="center"/>
      <protection locked="0"/>
    </xf>
    <xf numFmtId="0" fontId="175" fillId="0" borderId="0" xfId="0" applyFont="1" applyAlignment="1" applyProtection="1">
      <alignment horizontal="left" vertical="center"/>
      <protection locked="0"/>
    </xf>
    <xf numFmtId="3" fontId="161" fillId="0" borderId="0" xfId="0" applyNumberFormat="1" applyFont="1"/>
    <xf numFmtId="0" fontId="176" fillId="0" borderId="0" xfId="0" applyFont="1" applyAlignment="1" applyProtection="1">
      <alignment vertical="center"/>
      <protection locked="0"/>
    </xf>
    <xf numFmtId="0" fontId="176" fillId="0" borderId="1" xfId="0" applyFont="1" applyBorder="1" applyAlignment="1" applyProtection="1">
      <alignment horizontal="center" vertical="center"/>
      <protection locked="0"/>
    </xf>
    <xf numFmtId="0" fontId="176" fillId="0" borderId="0" xfId="0" applyFont="1" applyAlignment="1" applyProtection="1">
      <alignment horizontal="center" vertical="center"/>
      <protection locked="0"/>
    </xf>
    <xf numFmtId="3" fontId="164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/>
    </xf>
    <xf numFmtId="260" fontId="170" fillId="0" borderId="0" xfId="1" applyNumberFormat="1" applyFont="1"/>
    <xf numFmtId="9" fontId="164" fillId="0" borderId="0" xfId="7" applyFont="1"/>
    <xf numFmtId="0" fontId="16" fillId="0" borderId="0" xfId="0" applyFont="1"/>
    <xf numFmtId="0" fontId="167" fillId="0" borderId="0" xfId="0" applyFont="1"/>
    <xf numFmtId="0" fontId="16" fillId="0" borderId="0" xfId="1863" applyFont="1" applyAlignment="1">
      <alignment horizontal="left" wrapText="1"/>
    </xf>
    <xf numFmtId="172" fontId="16" fillId="0" borderId="0" xfId="9" applyFont="1" applyAlignment="1">
      <alignment horizontal="left" wrapText="1"/>
    </xf>
    <xf numFmtId="0" fontId="16" fillId="0" borderId="0" xfId="1863" applyFont="1" applyAlignment="1">
      <alignment horizontal="center" wrapText="1"/>
    </xf>
    <xf numFmtId="172" fontId="15" fillId="0" borderId="0" xfId="9" applyFont="1" applyAlignment="1">
      <alignment horizontal="center" vertical="center" wrapText="1"/>
    </xf>
    <xf numFmtId="4" fontId="15" fillId="0" borderId="0" xfId="8" applyNumberFormat="1" applyFont="1" applyAlignment="1">
      <alignment horizontal="center" vertical="center" wrapText="1"/>
    </xf>
    <xf numFmtId="172" fontId="16" fillId="0" borderId="0" xfId="9" applyFont="1" applyAlignment="1">
      <alignment horizontal="center" wrapText="1"/>
    </xf>
    <xf numFmtId="172" fontId="16" fillId="0" borderId="0" xfId="9" applyFont="1" applyAlignment="1">
      <alignment horizontal="center" vertical="center" wrapText="1"/>
    </xf>
    <xf numFmtId="0" fontId="16" fillId="0" borderId="61" xfId="1863" applyFont="1" applyBorder="1" applyAlignment="1">
      <alignment vertical="center" wrapText="1"/>
    </xf>
    <xf numFmtId="0" fontId="159" fillId="0" borderId="0" xfId="1863" applyFont="1" applyAlignment="1">
      <alignment horizontal="center" vertical="center" wrapText="1"/>
    </xf>
    <xf numFmtId="0" fontId="177" fillId="3" borderId="62" xfId="1864" applyFont="1" applyFill="1" applyBorder="1" applyAlignment="1">
      <alignment horizontal="center" vertical="center" wrapText="1"/>
    </xf>
    <xf numFmtId="0" fontId="177" fillId="3" borderId="6" xfId="1864" applyFont="1" applyFill="1" applyBorder="1" applyAlignment="1">
      <alignment horizontal="center" vertical="center" wrapText="1"/>
    </xf>
    <xf numFmtId="3" fontId="15" fillId="0" borderId="57" xfId="10" applyNumberFormat="1" applyFont="1" applyBorder="1" applyAlignment="1">
      <alignment horizontal="center" vertical="center" wrapText="1"/>
    </xf>
    <xf numFmtId="0" fontId="178" fillId="2" borderId="57" xfId="12" applyFont="1" applyFill="1" applyBorder="1" applyAlignment="1">
      <alignment horizontal="left" vertical="center" wrapText="1"/>
    </xf>
    <xf numFmtId="4" fontId="15" fillId="0" borderId="57" xfId="10" applyNumberFormat="1" applyFont="1" applyBorder="1" applyAlignment="1">
      <alignment horizontal="center" vertical="center" wrapText="1"/>
    </xf>
    <xf numFmtId="172" fontId="15" fillId="0" borderId="57" xfId="13" applyFont="1" applyBorder="1" applyAlignment="1">
      <alignment horizontal="center" vertical="center" wrapText="1"/>
    </xf>
    <xf numFmtId="4" fontId="15" fillId="0" borderId="57" xfId="13" applyNumberFormat="1" applyFont="1" applyBorder="1" applyAlignment="1">
      <alignment horizontal="center" vertical="center" wrapText="1"/>
    </xf>
    <xf numFmtId="4" fontId="15" fillId="0" borderId="0" xfId="0" applyNumberFormat="1" applyFont="1"/>
    <xf numFmtId="0" fontId="15" fillId="0" borderId="0" xfId="0" applyFont="1" applyAlignment="1">
      <alignment horizontal="left"/>
    </xf>
    <xf numFmtId="0" fontId="178" fillId="0" borderId="61" xfId="12" applyFont="1" applyBorder="1" applyAlignment="1">
      <alignment horizontal="left" vertical="center" wrapText="1"/>
    </xf>
    <xf numFmtId="4" fontId="16" fillId="0" borderId="57" xfId="10" applyNumberFormat="1" applyFont="1" applyBorder="1" applyAlignment="1">
      <alignment vertical="center" wrapText="1"/>
    </xf>
    <xf numFmtId="4" fontId="16" fillId="0" borderId="57" xfId="10" applyNumberFormat="1" applyFont="1" applyBorder="1" applyAlignment="1">
      <alignment horizontal="center" vertical="center" wrapText="1"/>
    </xf>
    <xf numFmtId="4" fontId="16" fillId="0" borderId="0" xfId="10" applyNumberFormat="1" applyFont="1" applyAlignment="1">
      <alignment horizontal="center" vertical="center" wrapText="1"/>
    </xf>
    <xf numFmtId="4" fontId="16" fillId="0" borderId="0" xfId="10" applyNumberFormat="1" applyFont="1" applyAlignment="1">
      <alignment horizontal="left" vertical="center" wrapText="1"/>
    </xf>
    <xf numFmtId="0" fontId="15" fillId="0" borderId="0" xfId="8" applyFont="1" applyAlignment="1">
      <alignment horizontal="center" vertical="center" wrapText="1"/>
    </xf>
    <xf numFmtId="0" fontId="15" fillId="3" borderId="57" xfId="1863" applyFont="1" applyFill="1" applyBorder="1" applyAlignment="1">
      <alignment horizontal="center" wrapText="1"/>
    </xf>
    <xf numFmtId="0" fontId="15" fillId="3" borderId="57" xfId="1863" applyFont="1" applyFill="1" applyBorder="1" applyAlignment="1">
      <alignment horizontal="center" vertical="center" wrapText="1"/>
    </xf>
    <xf numFmtId="261" fontId="15" fillId="0" borderId="0" xfId="9" applyNumberFormat="1" applyFont="1" applyAlignment="1">
      <alignment horizontal="center" vertical="center" wrapText="1"/>
    </xf>
    <xf numFmtId="9" fontId="15" fillId="0" borderId="0" xfId="7" applyFont="1" applyAlignment="1">
      <alignment horizontal="center" vertical="center" wrapText="1"/>
    </xf>
    <xf numFmtId="0" fontId="15" fillId="0" borderId="57" xfId="1863" applyFont="1" applyBorder="1" applyAlignment="1">
      <alignment horizontal="center" wrapText="1"/>
    </xf>
    <xf numFmtId="0" fontId="15" fillId="0" borderId="57" xfId="1863" applyFont="1" applyBorder="1" applyAlignment="1">
      <alignment horizontal="left" vertical="center"/>
    </xf>
    <xf numFmtId="4" fontId="15" fillId="0" borderId="57" xfId="9" applyNumberFormat="1" applyFont="1" applyBorder="1" applyAlignment="1">
      <alignment horizontal="center" vertical="center" wrapText="1"/>
    </xf>
    <xf numFmtId="3" fontId="15" fillId="4" borderId="57" xfId="9" applyNumberFormat="1" applyFont="1" applyFill="1" applyBorder="1" applyAlignment="1">
      <alignment horizontal="center" vertical="center" wrapText="1"/>
    </xf>
    <xf numFmtId="172" fontId="15" fillId="0" borderId="0" xfId="13" applyFont="1" applyAlignment="1">
      <alignment horizontal="center" vertical="center" wrapText="1"/>
    </xf>
    <xf numFmtId="172" fontId="15" fillId="0" borderId="0" xfId="8" applyNumberFormat="1" applyFont="1" applyAlignment="1">
      <alignment horizontal="center" vertical="center" wrapText="1"/>
    </xf>
    <xf numFmtId="0" fontId="15" fillId="0" borderId="57" xfId="1863" applyFont="1" applyBorder="1" applyAlignment="1">
      <alignment horizontal="left" vertical="center" wrapText="1"/>
    </xf>
    <xf numFmtId="3" fontId="15" fillId="0" borderId="57" xfId="9" applyNumberFormat="1" applyFont="1" applyBorder="1" applyAlignment="1">
      <alignment horizontal="center" vertical="center" wrapText="1"/>
    </xf>
    <xf numFmtId="0" fontId="16" fillId="0" borderId="57" xfId="1863" applyFont="1" applyBorder="1" applyAlignment="1">
      <alignment horizontal="center" wrapText="1"/>
    </xf>
    <xf numFmtId="0" fontId="16" fillId="0" borderId="57" xfId="1863" applyFont="1" applyBorder="1" applyAlignment="1">
      <alignment vertical="center" wrapText="1"/>
    </xf>
    <xf numFmtId="3" fontId="16" fillId="0" borderId="57" xfId="1863" applyNumberFormat="1" applyFont="1" applyBorder="1" applyAlignment="1">
      <alignment vertical="center" wrapText="1"/>
    </xf>
    <xf numFmtId="4" fontId="16" fillId="0" borderId="57" xfId="1863" applyNumberFormat="1" applyFont="1" applyBorder="1" applyAlignment="1">
      <alignment vertical="center" wrapText="1"/>
    </xf>
    <xf numFmtId="49" fontId="15" fillId="0" borderId="0" xfId="13" applyNumberFormat="1" applyFont="1" applyAlignment="1">
      <alignment horizontal="left" vertical="center"/>
    </xf>
    <xf numFmtId="172" fontId="15" fillId="0" borderId="0" xfId="13" applyFont="1" applyAlignment="1">
      <alignment horizontal="left" vertical="center"/>
    </xf>
    <xf numFmtId="0" fontId="16" fillId="0" borderId="0" xfId="8" applyFont="1" applyAlignment="1">
      <alignment horizontal="left" vertical="center" wrapText="1"/>
    </xf>
    <xf numFmtId="0" fontId="15" fillId="3" borderId="57" xfId="1863" applyFont="1" applyFill="1" applyBorder="1" applyAlignment="1">
      <alignment vertical="center" wrapText="1"/>
    </xf>
    <xf numFmtId="0" fontId="15" fillId="0" borderId="57" xfId="1863" applyFont="1" applyBorder="1" applyAlignment="1">
      <alignment horizontal="center" vertical="center" wrapText="1"/>
    </xf>
    <xf numFmtId="172" fontId="15" fillId="0" borderId="57" xfId="1863" applyNumberFormat="1" applyFont="1" applyBorder="1" applyAlignment="1">
      <alignment vertical="center" wrapText="1"/>
    </xf>
    <xf numFmtId="260" fontId="15" fillId="0" borderId="57" xfId="1863" applyNumberFormat="1" applyFont="1" applyBorder="1" applyAlignment="1">
      <alignment vertical="center" wrapText="1"/>
    </xf>
    <xf numFmtId="164" fontId="15" fillId="0" borderId="0" xfId="8" applyNumberFormat="1" applyFont="1" applyAlignment="1">
      <alignment horizontal="center" vertical="center" wrapText="1"/>
    </xf>
    <xf numFmtId="172" fontId="16" fillId="0" borderId="57" xfId="1" applyFont="1" applyBorder="1" applyAlignment="1">
      <alignment horizontal="center" wrapText="1"/>
    </xf>
    <xf numFmtId="172" fontId="16" fillId="0" borderId="57" xfId="1" applyFont="1" applyBorder="1" applyAlignment="1">
      <alignment wrapText="1"/>
    </xf>
    <xf numFmtId="172" fontId="15" fillId="0" borderId="0" xfId="1" applyFont="1" applyAlignment="1">
      <alignment horizontal="center" vertical="center" wrapText="1"/>
    </xf>
    <xf numFmtId="172" fontId="15" fillId="0" borderId="0" xfId="1" applyFont="1"/>
    <xf numFmtId="0" fontId="15" fillId="0" borderId="0" xfId="8" applyFont="1" applyAlignment="1">
      <alignment horizontal="left" vertical="center" wrapText="1"/>
    </xf>
    <xf numFmtId="0" fontId="16" fillId="0" borderId="0" xfId="1863" applyFont="1" applyAlignment="1">
      <alignment horizontal="left" vertical="center" wrapText="1"/>
    </xf>
    <xf numFmtId="0" fontId="15" fillId="3" borderId="61" xfId="1863" applyFont="1" applyFill="1" applyBorder="1" applyAlignment="1">
      <alignment vertical="center" wrapText="1"/>
    </xf>
    <xf numFmtId="172" fontId="15" fillId="0" borderId="57" xfId="1863" applyNumberFormat="1" applyFont="1" applyBorder="1" applyAlignment="1">
      <alignment horizontal="right" vertical="center" wrapText="1"/>
    </xf>
    <xf numFmtId="260" fontId="15" fillId="0" borderId="57" xfId="1863" applyNumberFormat="1" applyFont="1" applyBorder="1" applyAlignment="1">
      <alignment horizontal="left" vertical="center" wrapText="1"/>
    </xf>
    <xf numFmtId="0" fontId="15" fillId="0" borderId="57" xfId="0" applyFont="1" applyBorder="1"/>
    <xf numFmtId="172" fontId="16" fillId="0" borderId="57" xfId="1" applyFont="1" applyBorder="1" applyAlignment="1">
      <alignment horizontal="right" wrapText="1"/>
    </xf>
    <xf numFmtId="260" fontId="16" fillId="0" borderId="57" xfId="1" applyNumberFormat="1" applyFont="1" applyBorder="1" applyAlignment="1">
      <alignment horizontal="left" wrapText="1"/>
    </xf>
    <xf numFmtId="172" fontId="15" fillId="0" borderId="57" xfId="1" applyFont="1" applyBorder="1"/>
    <xf numFmtId="4" fontId="16" fillId="0" borderId="57" xfId="9" applyNumberFormat="1" applyFont="1" applyBorder="1" applyAlignment="1">
      <alignment horizontal="center" vertical="center" wrapText="1"/>
    </xf>
    <xf numFmtId="0" fontId="173" fillId="0" borderId="0" xfId="0" applyFont="1" applyAlignment="1" applyProtection="1">
      <alignment vertical="center"/>
      <protection locked="0"/>
    </xf>
    <xf numFmtId="0" fontId="173" fillId="0" borderId="1" xfId="0" applyFont="1" applyBorder="1" applyAlignment="1" applyProtection="1">
      <alignment horizontal="center" vertical="center"/>
      <protection locked="0"/>
    </xf>
    <xf numFmtId="0" fontId="173" fillId="0" borderId="0" xfId="0" applyFont="1" applyAlignment="1" applyProtection="1">
      <alignment horizontal="center" vertical="center"/>
      <protection locked="0"/>
    </xf>
    <xf numFmtId="0" fontId="179" fillId="0" borderId="0" xfId="0" applyFont="1" applyAlignment="1" applyProtection="1">
      <alignment horizontal="left" vertical="center"/>
      <protection locked="0"/>
    </xf>
    <xf numFmtId="9" fontId="171" fillId="65" borderId="2" xfId="7" applyFont="1" applyFill="1" applyBorder="1" applyAlignment="1">
      <alignment horizontal="center" vertical="center" wrapText="1"/>
    </xf>
    <xf numFmtId="10" fontId="171" fillId="65" borderId="2" xfId="7" applyNumberFormat="1" applyFont="1" applyFill="1" applyBorder="1" applyAlignment="1">
      <alignment horizontal="center" vertical="center" wrapText="1"/>
    </xf>
    <xf numFmtId="3" fontId="171" fillId="65" borderId="2" xfId="1" applyNumberFormat="1" applyFont="1" applyFill="1" applyBorder="1" applyAlignment="1">
      <alignment horizontal="center" vertical="center" wrapText="1"/>
    </xf>
    <xf numFmtId="175" fontId="172" fillId="65" borderId="2" xfId="7" applyNumberFormat="1" applyFont="1" applyFill="1" applyBorder="1" applyAlignment="1">
      <alignment horizontal="center" vertical="center" wrapText="1"/>
    </xf>
    <xf numFmtId="4" fontId="172" fillId="65" borderId="2" xfId="1" applyNumberFormat="1" applyFont="1" applyFill="1" applyBorder="1" applyAlignment="1">
      <alignment horizontal="center" vertical="center" wrapText="1"/>
    </xf>
    <xf numFmtId="4" fontId="171" fillId="65" borderId="2" xfId="1" applyNumberFormat="1" applyFont="1" applyFill="1" applyBorder="1" applyAlignment="1">
      <alignment horizontal="center" vertical="center" wrapText="1"/>
    </xf>
    <xf numFmtId="174" fontId="171" fillId="65" borderId="2" xfId="1" applyNumberFormat="1" applyFont="1" applyFill="1" applyBorder="1" applyAlignment="1">
      <alignment horizontal="center" vertical="center" wrapText="1"/>
    </xf>
    <xf numFmtId="173" fontId="180" fillId="3" borderId="57" xfId="1" applyNumberFormat="1" applyFont="1" applyFill="1" applyBorder="1" applyAlignment="1">
      <alignment horizontal="center" vertical="center" wrapText="1"/>
    </xf>
    <xf numFmtId="260" fontId="57" fillId="4" borderId="57" xfId="1" applyNumberFormat="1" applyFont="1" applyFill="1" applyBorder="1" applyAlignment="1">
      <alignment horizontal="center" vertical="center" wrapText="1"/>
    </xf>
    <xf numFmtId="0" fontId="57" fillId="0" borderId="0" xfId="524" applyFont="1"/>
    <xf numFmtId="0" fontId="168" fillId="0" borderId="0" xfId="524" applyFont="1"/>
    <xf numFmtId="0" fontId="57" fillId="0" borderId="0" xfId="524" applyFont="1" applyAlignment="1">
      <alignment vertical="center"/>
    </xf>
    <xf numFmtId="0" fontId="57" fillId="0" borderId="0" xfId="524" applyFont="1" applyAlignment="1">
      <alignment horizontal="center" vertical="center" wrapText="1"/>
    </xf>
    <xf numFmtId="164" fontId="57" fillId="0" borderId="0" xfId="1" applyNumberFormat="1" applyFont="1" applyAlignment="1">
      <alignment horizontal="center" vertical="center" wrapText="1"/>
    </xf>
    <xf numFmtId="49" fontId="168" fillId="0" borderId="0" xfId="0" applyNumberFormat="1" applyFont="1" applyBorder="1" applyAlignment="1">
      <alignment horizontal="left" vertical="center" wrapText="1"/>
    </xf>
    <xf numFmtId="49" fontId="168" fillId="0" borderId="0" xfId="0" applyNumberFormat="1" applyFont="1" applyBorder="1" applyAlignment="1">
      <alignment horizontal="center" vertical="center" wrapText="1"/>
    </xf>
    <xf numFmtId="49" fontId="168" fillId="0" borderId="0" xfId="0" applyNumberFormat="1" applyFont="1" applyBorder="1" applyAlignment="1">
      <alignment horizontal="left" vertical="center"/>
    </xf>
    <xf numFmtId="0" fontId="168" fillId="64" borderId="57" xfId="0" applyFont="1" applyFill="1" applyBorder="1" applyAlignment="1">
      <alignment horizontal="center" vertical="center" wrapText="1"/>
    </xf>
    <xf numFmtId="164" fontId="168" fillId="64" borderId="57" xfId="1" applyNumberFormat="1" applyFont="1" applyFill="1" applyBorder="1" applyAlignment="1">
      <alignment vertical="center" wrapText="1"/>
    </xf>
    <xf numFmtId="0" fontId="57" fillId="0" borderId="0" xfId="524" applyFont="1" applyAlignment="1">
      <alignment horizontal="center" vertical="center"/>
    </xf>
    <xf numFmtId="0" fontId="57" fillId="0" borderId="57" xfId="579" applyFont="1" applyFill="1" applyBorder="1" applyAlignment="1">
      <alignment horizontal="left" vertical="center" wrapText="1"/>
    </xf>
    <xf numFmtId="164" fontId="57" fillId="65" borderId="57" xfId="579" applyNumberFormat="1" applyFont="1" applyFill="1" applyBorder="1" applyAlignment="1">
      <alignment horizontal="center" vertical="center" wrapText="1"/>
    </xf>
    <xf numFmtId="164" fontId="57" fillId="0" borderId="57" xfId="579" applyNumberFormat="1" applyFont="1" applyBorder="1" applyAlignment="1">
      <alignment horizontal="center" vertical="center" wrapText="1"/>
    </xf>
    <xf numFmtId="0" fontId="57" fillId="0" borderId="57" xfId="579" applyFont="1" applyBorder="1" applyAlignment="1">
      <alignment horizontal="left" vertical="center" wrapText="1"/>
    </xf>
    <xf numFmtId="164" fontId="168" fillId="63" borderId="57" xfId="1" applyNumberFormat="1" applyFont="1" applyFill="1" applyBorder="1" applyAlignment="1">
      <alignment horizontal="center" vertical="center" wrapText="1"/>
    </xf>
    <xf numFmtId="0" fontId="181" fillId="0" borderId="0" xfId="0" applyFont="1" applyAlignment="1" applyProtection="1">
      <alignment vertical="center"/>
      <protection locked="0"/>
    </xf>
    <xf numFmtId="0" fontId="181" fillId="0" borderId="1" xfId="0" applyFont="1" applyBorder="1" applyAlignment="1" applyProtection="1">
      <alignment horizontal="center" vertical="center"/>
      <protection locked="0"/>
    </xf>
    <xf numFmtId="260" fontId="57" fillId="4" borderId="57" xfId="1" applyNumberFormat="1" applyFont="1" applyFill="1" applyBorder="1" applyAlignment="1">
      <alignment vertical="center" wrapText="1"/>
    </xf>
    <xf numFmtId="0" fontId="57" fillId="64" borderId="57" xfId="524" applyFont="1" applyFill="1" applyBorder="1" applyAlignment="1">
      <alignment horizontal="center" vertical="center" wrapText="1"/>
    </xf>
    <xf numFmtId="0" fontId="57" fillId="64" borderId="57" xfId="524" applyFont="1" applyFill="1" applyBorder="1" applyAlignment="1">
      <alignment horizontal="center"/>
    </xf>
    <xf numFmtId="164" fontId="168" fillId="64" borderId="57" xfId="579" applyNumberFormat="1" applyFont="1" applyFill="1" applyBorder="1" applyAlignment="1">
      <alignment horizontal="center" vertical="center" wrapText="1"/>
    </xf>
    <xf numFmtId="0" fontId="181" fillId="0" borderId="0" xfId="0" applyFont="1" applyAlignment="1" applyProtection="1">
      <alignment horizontal="center" vertical="center"/>
      <protection locked="0"/>
    </xf>
    <xf numFmtId="0" fontId="168" fillId="64" borderId="63" xfId="524" applyFont="1" applyFill="1" applyBorder="1" applyAlignment="1">
      <alignment horizontal="center" vertical="center" wrapText="1"/>
    </xf>
    <xf numFmtId="3" fontId="171" fillId="66" borderId="2" xfId="1" applyNumberFormat="1" applyFont="1" applyFill="1" applyBorder="1" applyAlignment="1">
      <alignment horizontal="center" vertical="center" wrapText="1"/>
    </xf>
    <xf numFmtId="0" fontId="171" fillId="66" borderId="2" xfId="0" applyFont="1" applyFill="1" applyBorder="1" applyAlignment="1">
      <alignment vertical="center" wrapText="1"/>
    </xf>
    <xf numFmtId="0" fontId="169" fillId="0" borderId="0" xfId="0" applyFont="1" applyAlignment="1">
      <alignment horizontal="center" vertical="center" wrapText="1"/>
    </xf>
    <xf numFmtId="49" fontId="168" fillId="0" borderId="0" xfId="0" applyNumberFormat="1" applyFont="1" applyBorder="1" applyAlignment="1">
      <alignment horizontal="center" vertical="center" wrapText="1"/>
    </xf>
    <xf numFmtId="0" fontId="168" fillId="63" borderId="57" xfId="0" applyFont="1" applyFill="1" applyBorder="1" applyAlignment="1">
      <alignment horizontal="center" vertical="center" wrapText="1"/>
    </xf>
    <xf numFmtId="0" fontId="57" fillId="0" borderId="0" xfId="524" applyFont="1" applyAlignment="1">
      <alignment horizontal="left" vertical="center" wrapText="1"/>
    </xf>
    <xf numFmtId="0" fontId="168" fillId="63" borderId="62" xfId="0" applyFont="1" applyFill="1" applyBorder="1" applyAlignment="1">
      <alignment horizontal="center" vertical="center" wrapText="1"/>
    </xf>
    <xf numFmtId="0" fontId="168" fillId="63" borderId="6" xfId="0" applyFont="1" applyFill="1" applyBorder="1" applyAlignment="1">
      <alignment horizontal="center" vertical="center" wrapText="1"/>
    </xf>
    <xf numFmtId="260" fontId="168" fillId="64" borderId="63" xfId="1" applyNumberFormat="1" applyFont="1" applyFill="1" applyBorder="1" applyAlignment="1">
      <alignment horizontal="center" vertical="center" wrapText="1"/>
    </xf>
    <xf numFmtId="260" fontId="168" fillId="64" borderId="60" xfId="1" applyNumberFormat="1" applyFont="1" applyFill="1" applyBorder="1" applyAlignment="1">
      <alignment horizontal="center" vertical="center" wrapText="1"/>
    </xf>
    <xf numFmtId="0" fontId="168" fillId="64" borderId="63" xfId="524" applyFont="1" applyFill="1" applyBorder="1" applyAlignment="1">
      <alignment horizontal="center" vertical="center" wrapText="1"/>
    </xf>
    <xf numFmtId="0" fontId="161" fillId="0" borderId="0" xfId="0" applyFont="1" applyAlignment="1">
      <alignment horizontal="right" wrapText="1"/>
    </xf>
    <xf numFmtId="0" fontId="162" fillId="0" borderId="0" xfId="0" applyFont="1" applyAlignment="1">
      <alignment horizontal="center" vertical="center" wrapText="1"/>
    </xf>
    <xf numFmtId="0" fontId="164" fillId="0" borderId="0" xfId="0" applyFont="1" applyAlignment="1">
      <alignment horizontal="left" vertical="center" wrapText="1"/>
    </xf>
    <xf numFmtId="0" fontId="164" fillId="0" borderId="1" xfId="0" applyFont="1" applyBorder="1" applyAlignment="1">
      <alignment horizontal="left" vertical="center" wrapText="1"/>
    </xf>
    <xf numFmtId="0" fontId="173" fillId="0" borderId="0" xfId="0" applyFont="1" applyAlignment="1" applyProtection="1">
      <alignment horizontal="center" vertical="center"/>
      <protection locked="0"/>
    </xf>
    <xf numFmtId="0" fontId="14" fillId="0" borderId="0" xfId="1863" applyFont="1" applyAlignment="1">
      <alignment horizontal="left" wrapText="1"/>
    </xf>
    <xf numFmtId="0" fontId="14" fillId="0" borderId="0" xfId="8" applyFont="1" applyAlignment="1">
      <alignment horizontal="left" vertical="center" wrapText="1"/>
    </xf>
    <xf numFmtId="0" fontId="14" fillId="0" borderId="1" xfId="8" applyFont="1" applyBorder="1" applyAlignment="1">
      <alignment horizontal="left" vertical="center"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4" fontId="14" fillId="0" borderId="0" xfId="11" applyNumberFormat="1" applyFont="1" applyAlignment="1">
      <alignment horizontal="left" vertical="center" wrapText="1"/>
    </xf>
    <xf numFmtId="0" fontId="159" fillId="0" borderId="0" xfId="1863" applyFont="1" applyAlignment="1">
      <alignment horizontal="left" vertical="center" wrapText="1"/>
    </xf>
    <xf numFmtId="0" fontId="15" fillId="3" borderId="62" xfId="1863" applyFont="1" applyFill="1" applyBorder="1" applyAlignment="1">
      <alignment horizontal="center" wrapText="1"/>
    </xf>
    <xf numFmtId="0" fontId="15" fillId="3" borderId="6" xfId="1863" applyFont="1" applyFill="1" applyBorder="1" applyAlignment="1">
      <alignment horizontal="center" wrapText="1"/>
    </xf>
    <xf numFmtId="0" fontId="177" fillId="3" borderId="62" xfId="1864" applyFont="1" applyFill="1" applyBorder="1" applyAlignment="1">
      <alignment horizontal="center" vertical="center" wrapText="1"/>
    </xf>
    <xf numFmtId="0" fontId="177" fillId="3" borderId="6" xfId="1864" applyFont="1" applyFill="1" applyBorder="1" applyAlignment="1">
      <alignment horizontal="center" vertical="center" wrapText="1"/>
    </xf>
    <xf numFmtId="0" fontId="177" fillId="3" borderId="61" xfId="1864" applyFont="1" applyFill="1" applyBorder="1" applyAlignment="1">
      <alignment horizontal="center" vertical="center" wrapText="1"/>
    </xf>
    <xf numFmtId="0" fontId="177" fillId="3" borderId="60" xfId="1864" applyFont="1" applyFill="1" applyBorder="1" applyAlignment="1">
      <alignment horizontal="center" vertical="center" wrapText="1"/>
    </xf>
    <xf numFmtId="0" fontId="182" fillId="63" borderId="57" xfId="0" applyFont="1" applyFill="1" applyBorder="1" applyAlignment="1">
      <alignment horizontal="center" vertical="center" wrapText="1"/>
    </xf>
    <xf numFmtId="0" fontId="182" fillId="64" borderId="57" xfId="0" applyFont="1" applyFill="1" applyBorder="1" applyAlignment="1">
      <alignment horizontal="center" vertical="center" wrapText="1"/>
    </xf>
    <xf numFmtId="164" fontId="182" fillId="64" borderId="57" xfId="1" applyNumberFormat="1" applyFont="1" applyFill="1" applyBorder="1" applyAlignment="1">
      <alignment horizontal="center" vertical="center" wrapText="1"/>
    </xf>
    <xf numFmtId="253" fontId="182" fillId="65" borderId="57" xfId="0" applyNumberFormat="1" applyFont="1" applyFill="1" applyBorder="1" applyAlignment="1">
      <alignment horizontal="center" vertical="center" wrapText="1"/>
    </xf>
    <xf numFmtId="0" fontId="182" fillId="0" borderId="0" xfId="524" applyFont="1" applyAlignment="1">
      <alignment horizontal="center" vertical="center"/>
    </xf>
  </cellXfs>
  <cellStyles count="1865">
    <cellStyle name="_x000a_bidires=100_x000d_" xfId="17"/>
    <cellStyle name="%" xfId="18"/>
    <cellStyle name="?_x0001_" xfId="19"/>
    <cellStyle name="?…?ж?Ш?и [0.00]" xfId="20"/>
    <cellStyle name="?W??_‘O’с?р??" xfId="21"/>
    <cellStyle name="]_x000d__x000a_Zoomed=1_x000d__x000a_Row=0_x000d__x000a_Column=0_x000d__x000a_Height=0_x000d__x000a_Width=0_x000d__x000a_FontName=FoxFont_x000d__x000a_FontStyle=0_x000d__x000a_FontSize=9_x000d__x000a_PrtFontName=FoxPrin" xfId="22"/>
    <cellStyle name="__SMETA-07-220" xfId="23"/>
    <cellStyle name="__Металлургический дивизион - формы v1.2" xfId="24"/>
    <cellStyle name="__Металлургический дивизион v1.3" xfId="25"/>
    <cellStyle name="__пакет документов" xfId="26"/>
    <cellStyle name="__Пакет документов БП_2" xfId="27"/>
    <cellStyle name="__Штабквартира - формы v1.1" xfId="28"/>
    <cellStyle name="_01 Реализация БП_2005" xfId="29"/>
    <cellStyle name="_02 Смета БП_2005" xfId="30"/>
    <cellStyle name="_04 План реализации и затрат БП_2005" xfId="31"/>
    <cellStyle name="_09 Капитальные БП_2005" xfId="32"/>
    <cellStyle name="_10 Выручка от реализации БП_2005" xfId="33"/>
    <cellStyle name="_1A15C5E" xfId="34"/>
    <cellStyle name="_2005_Бюджет сбытов_01" xfId="35"/>
    <cellStyle name="_3 кв 2006 Свод_140706" xfId="36"/>
    <cellStyle name="_410" xfId="37"/>
    <cellStyle name="_9 mos slides" xfId="38"/>
    <cellStyle name="_Book1" xfId="39"/>
    <cellStyle name="_Cash_Siboil_2005_BP" xfId="40"/>
    <cellStyle name="_CurrencySpace_04 Medfenix Company Model1" xfId="41"/>
    <cellStyle name="_DGP" xfId="42"/>
    <cellStyle name="_DGP_COS_DRAFT_file" xfId="43"/>
    <cellStyle name="_FR Consolidation" xfId="44"/>
    <cellStyle name="_Heading" xfId="45"/>
    <cellStyle name="_January_BP_2005" xfId="46"/>
    <cellStyle name="_MR Consolidated forms" xfId="47"/>
    <cellStyle name="_PBC schedule" xfId="48"/>
    <cellStyle name="_Plug" xfId="49"/>
    <cellStyle name="_RP-2000" xfId="50"/>
    <cellStyle name="_Scenario Analysis" xfId="51"/>
    <cellStyle name="_Scenario Analysis1" xfId="52"/>
    <cellStyle name="_Slides 2006_11_23 (корр себест)" xfId="53"/>
    <cellStyle name="_Slides рабочий" xfId="54"/>
    <cellStyle name="_SUEK PBC (15)" xfId="55"/>
    <cellStyle name="_SZNP - Eqiuty Roll" xfId="56"/>
    <cellStyle name="_SZNP - rasshifrovki-002000-333" xfId="57"/>
    <cellStyle name="_SZNP - TRS-092000" xfId="58"/>
    <cellStyle name="_TableHead" xfId="59"/>
    <cellStyle name="_TableRowHead" xfId="60"/>
    <cellStyle name="_TableSuperHead" xfId="61"/>
    <cellStyle name="_Worksheet in   СoA V 2 dd 02.07" xfId="62"/>
    <cellStyle name="_ахр_2006_проверка20060904" xfId="63"/>
    <cellStyle name="_БДР _ 2006_28 ноя" xfId="64"/>
    <cellStyle name="_бдр_бюджетный пакет_r_2" xfId="65"/>
    <cellStyle name="_БП СБК 2006" xfId="66"/>
    <cellStyle name="_БП_КНП- 2004 по формам Сибнефти от 18.09.2003" xfId="67"/>
    <cellStyle name="_БПакет_рассылка_20060905" xfId="68"/>
    <cellStyle name="_Бюджет 2,3,4,5,7,8,9, налоги, акцизы на 01_2004 от 17-25_12_03 " xfId="69"/>
    <cellStyle name="_Бюджет 2006_группа_защита_3" xfId="70"/>
    <cellStyle name="_Бюджет 2006_утвержденный" xfId="71"/>
    <cellStyle name="_Бюджет КВ_2006_13 03 2006" xfId="72"/>
    <cellStyle name="_Бюджет КВ_2006_17 03 2006_2 (2)" xfId="73"/>
    <cellStyle name="_Бюджет КВ_2006_II кв" xfId="74"/>
    <cellStyle name="_Бюджет КВ_пл 3 кв_13 07 06" xfId="75"/>
    <cellStyle name="_Бюджет на 2006 г 21 11 05 (2)" xfId="76"/>
    <cellStyle name="_Бюджет на 2006 г.14.11.05" xfId="77"/>
    <cellStyle name="_Бюджетный пакет ver 2006_12_11 (Элла)" xfId="78"/>
    <cellStyle name="_Бюджетный пакет ver 2006_12_12 Final" xfId="79"/>
    <cellStyle name="_ГАЗПРОМ_НЕФТЬ_ВОСТОК" xfId="80"/>
    <cellStyle name="_горн" xfId="81"/>
    <cellStyle name="_Горнорудный дивизион - формы MR - v6.0" xfId="82"/>
    <cellStyle name="_Горнорудный дивизион - формы MR_v7.4" xfId="83"/>
    <cellStyle name="_Динамика 1-2006 230506" xfId="84"/>
    <cellStyle name="_Заемные средства - MR and DGP" xfId="85"/>
    <cellStyle name="_Игольско-Таловое_куст55" xfId="86"/>
    <cellStyle name="_Изменеия по оборудованию не входящему" xfId="87"/>
    <cellStyle name="_Изменеия по оборудованию не входящему 07 12 07 (2)" xfId="88"/>
    <cellStyle name="_Инвестиции_по оплате 08.11" xfId="89"/>
    <cellStyle name="_Инвестиционная программа 2005 год 2 вариант" xfId="90"/>
    <cellStyle name="_ИТАТ-2003-10 (вар.2)" xfId="91"/>
    <cellStyle name="_Капвложения 2006" xfId="92"/>
    <cellStyle name="_Книга1" xfId="93"/>
    <cellStyle name="_Книга2 (22)" xfId="94"/>
    <cellStyle name="_кокс" xfId="95"/>
    <cellStyle name="_Коксоугольный дивизион - формы MR - v2 0" xfId="96"/>
    <cellStyle name="_Коксоугольный дивизион - формы MR - v2.0" xfId="97"/>
    <cellStyle name="_КОНТРОЛЬ_Граф  ввода скв-09 г-Биз-Пл-факт" xfId="671"/>
    <cellStyle name="_Копия Дополнение к PBC+ (version 1)" xfId="98"/>
    <cellStyle name="_Копия Стоимость Арчинское менее _16,2ум+керн" xfId="99"/>
    <cellStyle name="_ЛОТ №06-03 (ЭБ куст №66 Игольско-Талового нмр)" xfId="100"/>
    <cellStyle name="_мет" xfId="101"/>
    <cellStyle name="_Металлургический дивизион - формы MR - v5.8" xfId="102"/>
    <cellStyle name="_Металлургический дивизион - формы MR - v8.2" xfId="103"/>
    <cellStyle name="_Металлургический дивизион - формы MR - v8.4" xfId="104"/>
    <cellStyle name="_Модели форм Пилотного проекта" xfId="105"/>
    <cellStyle name="_НДПИ" xfId="106"/>
    <cellStyle name="_Освоение с А-50" xfId="107"/>
    <cellStyle name="_Отчеты БДДС_" xfId="108"/>
    <cellStyle name="_охрана БУ" xfId="109"/>
    <cellStyle name="_Первоочередное оборудование 2006 утверждено" xfId="110"/>
    <cellStyle name="_Перечень форм" xfId="111"/>
    <cellStyle name="_Пофакторный анализ 3 квартал 2006-2005" xfId="112"/>
    <cellStyle name="_Приложение _2. Форма для расчета стоимости" xfId="113"/>
    <cellStyle name="_ПРОЕКТ ИНВЕСТ ПРОГРАММА 2006 с обоснованием" xfId="114"/>
    <cellStyle name="_Произв_Прогр_НАД_2008-2010_04 10 07(оконч)_Восток (3)" xfId="115"/>
    <cellStyle name="_Рабочие таблицы для отчетности по МСФО" xfId="116"/>
    <cellStyle name="_РАНЖИРОВАНИЕ_СТРАТМОДЕЛЬ_28 04 07 пессим" xfId="117"/>
    <cellStyle name="_Расход электроэнергии Шингинское 2008" xfId="118"/>
    <cellStyle name="_расчет цен Cоболиное" xfId="119"/>
    <cellStyle name="_Расш. доп. инф. (на 31.12.2005г.)" xfId="120"/>
    <cellStyle name="_Расшифровка забаланс статей (на 30.06.2005г.)" xfId="121"/>
    <cellStyle name="_Расшифровка забаланса (на 31.12.2005г.)" xfId="122"/>
    <cellStyle name="_Расшифровка ОПУ-форма 2 (за год 2005г.)" xfId="123"/>
    <cellStyle name="_Расшифровка статей баланса (на 30.06.2005г.)" xfId="124"/>
    <cellStyle name="_расшифровка ф. 2" xfId="125"/>
    <cellStyle name="_Свод бюджетов за 5 м-цев" xfId="126"/>
    <cellStyle name="_Свод вариант с расц ДМТС_07 03" xfId="127"/>
    <cellStyle name="_Свод инвестиций_13.01" xfId="128"/>
    <cellStyle name="_Свод форматов_БДДС" xfId="129"/>
    <cellStyle name="_сравнение новых 2007х (2)" xfId="130"/>
    <cellStyle name="_Сравнение сценариев по амортизации (10.08.07)" xfId="131"/>
    <cellStyle name="_Сравнение сценариев по инвестициям (09 08 07)" xfId="132"/>
    <cellStyle name="_Сравнение сценариев по отгрузкам 10 08 07" xfId="133"/>
    <cellStyle name="_Сравнение сценариев по расходам_10.08.07." xfId="134"/>
    <cellStyle name="_Сравнение сценариев цен FCA пессим" xfId="135"/>
    <cellStyle name="_Стоим. лотов 19.10_НТЦ" xfId="136"/>
    <cellStyle name="_Стоимость Арчинское менее _16,2ум_Ноя" xfId="137"/>
    <cellStyle name="_Стоимость Арчинское менее _16,2ум+керн" xfId="138"/>
    <cellStyle name="_Таблица соответствия ЕПС и ТВ 060610" xfId="139"/>
    <cellStyle name="_Таблица соответствия ЕПС и ТВ МСФО PL" xfId="140"/>
    <cellStyle name="_ТАБЛИЦЫ_РАССЫЛКА_4" xfId="141"/>
    <cellStyle name="_тендер-Э" xfId="142"/>
    <cellStyle name="_ТЭП ЦТБ 2005" xfId="143"/>
    <cellStyle name="_Финики_Нина" xfId="144"/>
    <cellStyle name="_Форма 2 - предложенная аудиторами" xfId="145"/>
    <cellStyle name="_Формат БДДС_061020_sent" xfId="146"/>
    <cellStyle name="_Цена_Арчинское_куст2" xfId="147"/>
    <cellStyle name="_Шаблон ТЭП на 2006" xfId="148"/>
    <cellStyle name="_ШтабКвартира - формы MR - v3.0" xfId="149"/>
    <cellStyle name="_ШтабКвартира - формы MR - v5 0" xfId="150"/>
    <cellStyle name="_ШтабКвартира - формы MR - v7.2(уточнить соответствие)" xfId="151"/>
    <cellStyle name="_ШтабКвартира - формы MR - v8.1" xfId="152"/>
    <cellStyle name="_ШтабКвартира - формы MR - v8.2" xfId="153"/>
    <cellStyle name="’К‰Э [0.00]" xfId="154"/>
    <cellStyle name="0,00;0;" xfId="155"/>
    <cellStyle name="1" xfId="156"/>
    <cellStyle name="1Normal" xfId="157"/>
    <cellStyle name="20% - Акцент1 2" xfId="158"/>
    <cellStyle name="20% - Акцент1 3" xfId="672"/>
    <cellStyle name="20% - Акцент2 2" xfId="159"/>
    <cellStyle name="20% - Акцент2 3" xfId="673"/>
    <cellStyle name="20% - Акцент3 2" xfId="160"/>
    <cellStyle name="20% - Акцент3 3" xfId="674"/>
    <cellStyle name="20% - Акцент4 2" xfId="161"/>
    <cellStyle name="20% - Акцент4 3" xfId="675"/>
    <cellStyle name="20% - Акцент5 2" xfId="162"/>
    <cellStyle name="20% - Акцент5 3" xfId="676"/>
    <cellStyle name="20% - Акцент6 2" xfId="163"/>
    <cellStyle name="20% - Акцент6 3" xfId="677"/>
    <cellStyle name="40% - Акцент1 2" xfId="164"/>
    <cellStyle name="40% - Акцент1 3" xfId="678"/>
    <cellStyle name="40% - Акцент2 2" xfId="165"/>
    <cellStyle name="40% - Акцент2 3" xfId="679"/>
    <cellStyle name="40% - Акцент3 2" xfId="166"/>
    <cellStyle name="40% - Акцент3 3" xfId="680"/>
    <cellStyle name="40% - Акцент4 2" xfId="167"/>
    <cellStyle name="40% - Акцент4 3" xfId="681"/>
    <cellStyle name="40% - Акцент5 2" xfId="168"/>
    <cellStyle name="40% - Акцент5 3" xfId="682"/>
    <cellStyle name="40% - Акцент6 2" xfId="169"/>
    <cellStyle name="40% - Акцент6 3" xfId="683"/>
    <cellStyle name="60% - Акцент1 2" xfId="170"/>
    <cellStyle name="60% - Акцент1 3" xfId="684"/>
    <cellStyle name="60% - Акцент2 2" xfId="171"/>
    <cellStyle name="60% - Акцент2 3" xfId="685"/>
    <cellStyle name="60% - Акцент3 2" xfId="172"/>
    <cellStyle name="60% - Акцент3 3" xfId="686"/>
    <cellStyle name="60% - Акцент4 2" xfId="173"/>
    <cellStyle name="60% - Акцент4 3" xfId="687"/>
    <cellStyle name="60% - Акцент5 2" xfId="174"/>
    <cellStyle name="60% - Акцент5 3" xfId="688"/>
    <cellStyle name="60% - Акцент6 2" xfId="175"/>
    <cellStyle name="60% - Акцент6 3" xfId="689"/>
    <cellStyle name="6Code" xfId="176"/>
    <cellStyle name="8pt" xfId="177"/>
    <cellStyle name="Aeia?nnueea" xfId="178"/>
    <cellStyle name="Alilciue [0]_1TEK" xfId="179"/>
    <cellStyle name="Alilciue_1TEK" xfId="180"/>
    <cellStyle name="Blue" xfId="181"/>
    <cellStyle name="Body_$Dollars" xfId="182"/>
    <cellStyle name="Calc Currency (0)" xfId="183"/>
    <cellStyle name="Calc Currency (2)" xfId="184"/>
    <cellStyle name="Calc Percent (0)" xfId="185"/>
    <cellStyle name="Calc Percent (1)" xfId="186"/>
    <cellStyle name="Calc Percent (2)" xfId="187"/>
    <cellStyle name="Calc Units (0)" xfId="188"/>
    <cellStyle name="Calc Units (1)" xfId="189"/>
    <cellStyle name="Calc Units (2)" xfId="190"/>
    <cellStyle name="Centered Heading" xfId="191"/>
    <cellStyle name="CMK" xfId="192"/>
    <cellStyle name="CMK 2" xfId="581"/>
    <cellStyle name="CMK 2 2" xfId="1280"/>
    <cellStyle name="CMK 2 3" xfId="1137"/>
    <cellStyle name="CMK 3" xfId="1135"/>
    <cellStyle name="CMK 4" xfId="1824"/>
    <cellStyle name="Code" xfId="193"/>
    <cellStyle name="Column4_end" xfId="194"/>
    <cellStyle name="Comma  - Style1" xfId="195"/>
    <cellStyle name="Comma  - Style2" xfId="196"/>
    <cellStyle name="Comma  - Style3" xfId="197"/>
    <cellStyle name="Comma  - Style4" xfId="198"/>
    <cellStyle name="Comma  - Style5" xfId="199"/>
    <cellStyle name="Comma  - Style6" xfId="200"/>
    <cellStyle name="Comma  - Style7" xfId="201"/>
    <cellStyle name="Comma  - Style8" xfId="202"/>
    <cellStyle name="Comma [0]" xfId="203"/>
    <cellStyle name="Comma [00]" xfId="204"/>
    <cellStyle name="Comma 0" xfId="205"/>
    <cellStyle name="Comma 0*" xfId="206"/>
    <cellStyle name="Comma 0.0" xfId="207"/>
    <cellStyle name="Comma 0.00" xfId="208"/>
    <cellStyle name="Comma 0.000" xfId="209"/>
    <cellStyle name="Comma 2" xfId="210"/>
    <cellStyle name="Comma 3*" xfId="211"/>
    <cellStyle name="Comma0" xfId="212"/>
    <cellStyle name="Comma1 - Style1" xfId="213"/>
    <cellStyle name="Company Name" xfId="214"/>
    <cellStyle name="Credit" xfId="215"/>
    <cellStyle name="Credit subtotal" xfId="216"/>
    <cellStyle name="Credit subtotal 2" xfId="582"/>
    <cellStyle name="Credit subtotal 2 2" xfId="1281"/>
    <cellStyle name="Credit subtotal 2 3" xfId="1149"/>
    <cellStyle name="Credit subtotal 3" xfId="583"/>
    <cellStyle name="Credit subtotal 3 2" xfId="1282"/>
    <cellStyle name="Credit subtotal 3 3" xfId="1170"/>
    <cellStyle name="Credit subtotal 4" xfId="1141"/>
    <cellStyle name="Credit subtotal 5" xfId="1797"/>
    <cellStyle name="Credit Total" xfId="217"/>
    <cellStyle name="Currency [0]" xfId="218"/>
    <cellStyle name="Currency [00]" xfId="219"/>
    <cellStyle name="Currency 0" xfId="220"/>
    <cellStyle name="Currency 0.0" xfId="221"/>
    <cellStyle name="Currency 0.00" xfId="222"/>
    <cellStyle name="Currency 0.000" xfId="223"/>
    <cellStyle name="Currency 2" xfId="224"/>
    <cellStyle name="Currency EN" xfId="225"/>
    <cellStyle name="Currency RU" xfId="226"/>
    <cellStyle name="Currency RU calc" xfId="227"/>
    <cellStyle name="Currency RU calc 2" xfId="584"/>
    <cellStyle name="Currency RU calc 2 2" xfId="1283"/>
    <cellStyle name="Currency RU calc 2 3" xfId="1106"/>
    <cellStyle name="Currency RU calc 3" xfId="1144"/>
    <cellStyle name="Currency RU calc 4" xfId="1762"/>
    <cellStyle name="Currency RU_CP-P (2)" xfId="228"/>
    <cellStyle name="Currency0" xfId="229"/>
    <cellStyle name="Currency2" xfId="230"/>
    <cellStyle name="DataCell" xfId="231"/>
    <cellStyle name="Date" xfId="232"/>
    <cellStyle name="Date - Style2" xfId="233"/>
    <cellStyle name="Date Aligned" xfId="234"/>
    <cellStyle name="Date EN" xfId="235"/>
    <cellStyle name="Date RU" xfId="236"/>
    <cellStyle name="Date Short" xfId="237"/>
    <cellStyle name="Debit" xfId="238"/>
    <cellStyle name="Debit subtotal" xfId="239"/>
    <cellStyle name="Debit subtotal 2" xfId="585"/>
    <cellStyle name="Debit subtotal 2 2" xfId="1284"/>
    <cellStyle name="Debit subtotal 2 3" xfId="1232"/>
    <cellStyle name="Debit subtotal 3" xfId="586"/>
    <cellStyle name="Debit subtotal 3 2" xfId="1285"/>
    <cellStyle name="Debit subtotal 3 3" xfId="1769"/>
    <cellStyle name="Debit subtotal 4" xfId="1147"/>
    <cellStyle name="Debit subtotal 5" xfId="1782"/>
    <cellStyle name="Debit Total" xfId="240"/>
    <cellStyle name="Dezimal [0]_engagement pub" xfId="241"/>
    <cellStyle name="Dezimal_engagement pub" xfId="242"/>
    <cellStyle name="Dotted Line" xfId="243"/>
    <cellStyle name="Dziesiętny [0]_Annexes WWBU 02-03 ER" xfId="244"/>
    <cellStyle name="Dziesiętny_Annexes WWBU 02-03 ER" xfId="245"/>
    <cellStyle name="e" xfId="246"/>
    <cellStyle name="E1" xfId="247"/>
    <cellStyle name="Enter Currency (0)" xfId="248"/>
    <cellStyle name="Enter Currency (2)" xfId="249"/>
    <cellStyle name="Enter Units (0)" xfId="250"/>
    <cellStyle name="Enter Units (1)" xfId="251"/>
    <cellStyle name="Enter Units (2)" xfId="252"/>
    <cellStyle name="Euro" xfId="253"/>
    <cellStyle name="ew" xfId="254"/>
    <cellStyle name="F2" xfId="255"/>
    <cellStyle name="F3" xfId="256"/>
    <cellStyle name="F6" xfId="257"/>
    <cellStyle name="Fixed" xfId="258"/>
    <cellStyle name="Fixed1 - Style1" xfId="259"/>
    <cellStyle name="Fixed3 - Style2" xfId="260"/>
    <cellStyle name="fo]_x000d__x000a_UserName=Murat Zelef_x000d__x000a_UserCompany=Bumerang_x000d__x000a__x000d__x000a_[File Paths]_x000d__x000a_WorkingDirectory=C:\EQUIS\DLWIN_x000d__x000a_DownLoader=C" xfId="261"/>
    <cellStyle name="Followed Hyperlink" xfId="262"/>
    <cellStyle name="Footnote" xfId="263"/>
    <cellStyle name="ggg" xfId="264"/>
    <cellStyle name="Grey" xfId="265"/>
    <cellStyle name="hard no" xfId="266"/>
    <cellStyle name="hard no 2" xfId="587"/>
    <cellStyle name="hard no 2 2" xfId="1286"/>
    <cellStyle name="hard no 2 3" xfId="1259"/>
    <cellStyle name="hard no 3" xfId="1153"/>
    <cellStyle name="hard no 4" xfId="1823"/>
    <cellStyle name="Hard Percent" xfId="267"/>
    <cellStyle name="hardno" xfId="268"/>
    <cellStyle name="Header" xfId="269"/>
    <cellStyle name="Header1" xfId="270"/>
    <cellStyle name="Header2" xfId="271"/>
    <cellStyle name="Header2 2" xfId="588"/>
    <cellStyle name="Header2 2 2" xfId="1287"/>
    <cellStyle name="Header2 2 3" xfId="1116"/>
    <cellStyle name="Header2 2 4" xfId="1180"/>
    <cellStyle name="Header2 3" xfId="1155"/>
    <cellStyle name="Header2 4" xfId="1837"/>
    <cellStyle name="Header2 5" xfId="1848"/>
    <cellStyle name="Heading" xfId="272"/>
    <cellStyle name="Heading 2" xfId="273"/>
    <cellStyle name="Heading 3" xfId="274"/>
    <cellStyle name="Heading No Underline" xfId="275"/>
    <cellStyle name="Heading With Underline" xfId="276"/>
    <cellStyle name="Heading1" xfId="277"/>
    <cellStyle name="Heading2" xfId="278"/>
    <cellStyle name="Helv 8" xfId="279"/>
    <cellStyle name="Hipervínculo" xfId="280"/>
    <cellStyle name="Hipervínculo visitado_~0039347" xfId="281"/>
    <cellStyle name="Hipervínculo_COMPARATIVOSSI" xfId="282"/>
    <cellStyle name="Hyperlink" xfId="283"/>
    <cellStyle name="Hyperlink 2" xfId="284"/>
    <cellStyle name="Hyperlink1" xfId="285"/>
    <cellStyle name="Hyperlink2" xfId="286"/>
    <cellStyle name="Hyperlink3" xfId="287"/>
    <cellStyle name="Iau?iue_1TEK" xfId="288"/>
    <cellStyle name="Îáû÷íûé_cogs" xfId="289"/>
    <cellStyle name="Info" xfId="290"/>
    <cellStyle name="Info 2" xfId="589"/>
    <cellStyle name="Info 2 2" xfId="1288"/>
    <cellStyle name="Info 2 3" xfId="1143"/>
    <cellStyle name="Info 3" xfId="1160"/>
    <cellStyle name="Info 4" xfId="1785"/>
    <cellStyle name="Input" xfId="291"/>
    <cellStyle name="Input [yellow]" xfId="292"/>
    <cellStyle name="Input [yellow] 2" xfId="590"/>
    <cellStyle name="Input [yellow] 2 2" xfId="1289"/>
    <cellStyle name="Input [yellow] 2 3" xfId="1166"/>
    <cellStyle name="Input [yellow] 3" xfId="1161"/>
    <cellStyle name="Input [yellow] 4" xfId="1835"/>
    <cellStyle name="InputCurrency" xfId="293"/>
    <cellStyle name="InputCurrency2" xfId="294"/>
    <cellStyle name="InputMultiple1" xfId="295"/>
    <cellStyle name="InputPercent1" xfId="296"/>
    <cellStyle name="Ioe?uaaaoayny aeia?nnueea" xfId="297"/>
    <cellStyle name="ISO" xfId="298"/>
    <cellStyle name="Link Currency (0)" xfId="299"/>
    <cellStyle name="Link Currency (2)" xfId="300"/>
    <cellStyle name="Link Units (0)" xfId="301"/>
    <cellStyle name="Link Units (1)" xfId="302"/>
    <cellStyle name="Link Units (2)" xfId="303"/>
    <cellStyle name="LMK" xfId="304"/>
    <cellStyle name="LMK 2" xfId="591"/>
    <cellStyle name="LMK 2 2" xfId="1290"/>
    <cellStyle name="LMK 2 3" xfId="1107"/>
    <cellStyle name="LMK 3" xfId="1163"/>
    <cellStyle name="LMK 4" xfId="1796"/>
    <cellStyle name="Migliaia (0)_Ita_01graf" xfId="305"/>
    <cellStyle name="Migliaia_Ita_01graf" xfId="306"/>
    <cellStyle name="Millares [0]_~0011760" xfId="307"/>
    <cellStyle name="Millares_~0011760" xfId="308"/>
    <cellStyle name="Milliers [0]_RESULTS" xfId="309"/>
    <cellStyle name="Milliers_RESULTS" xfId="310"/>
    <cellStyle name="Mon?taire [0]_RESULTS" xfId="311"/>
    <cellStyle name="Mon?taire_RESULTS" xfId="312"/>
    <cellStyle name="Moneda [0]_~0011760" xfId="313"/>
    <cellStyle name="Moneda_~0011760" xfId="314"/>
    <cellStyle name="Monetaire [0]_AR" xfId="315"/>
    <cellStyle name="Monétaire [0]_RESULTS" xfId="316"/>
    <cellStyle name="Monetaire_AR" xfId="317"/>
    <cellStyle name="Monétaire_RESULTS" xfId="318"/>
    <cellStyle name="Multiple" xfId="319"/>
    <cellStyle name="Multiple1" xfId="320"/>
    <cellStyle name="MultipleBelow" xfId="321"/>
    <cellStyle name="Non d‚fini" xfId="322"/>
    <cellStyle name="Non défini" xfId="323"/>
    <cellStyle name="Norma11l" xfId="324"/>
    <cellStyle name="Normal - Style1" xfId="325"/>
    <cellStyle name="Normal 2" xfId="326"/>
    <cellStyle name="Normal 2 2" xfId="717"/>
    <cellStyle name="Normal 3" xfId="327"/>
    <cellStyle name="Normal 4" xfId="328"/>
    <cellStyle name="Normal 5" xfId="329"/>
    <cellStyle name="Normal 6" xfId="330"/>
    <cellStyle name="Normal2" xfId="331"/>
    <cellStyle name="Normale_Ita_01graf" xfId="332"/>
    <cellStyle name="NormalGB" xfId="333"/>
    <cellStyle name="normální_model květen" xfId="334"/>
    <cellStyle name="Normalny_24. 02. 97." xfId="335"/>
    <cellStyle name="normбlnм_laroux" xfId="336"/>
    <cellStyle name="Ociriniaue [0]_1TEK" xfId="337"/>
    <cellStyle name="Ociriniaue_1TEK" xfId="338"/>
    <cellStyle name="Oeiainiaue [0]_NotesFA" xfId="339"/>
    <cellStyle name="Oeiainiaue_NotesFA" xfId="340"/>
    <cellStyle name="Option" xfId="341"/>
    <cellStyle name="Ouny?e [0]_Oi?a IAIE" xfId="342"/>
    <cellStyle name="Ouny?e_Oi?a IAIE" xfId="343"/>
    <cellStyle name="Òûñÿ÷è [0]_cogs" xfId="344"/>
    <cellStyle name="Òûñÿ÷è_cogs" xfId="345"/>
    <cellStyle name="Paaotsikko" xfId="346"/>
    <cellStyle name="Page Number" xfId="347"/>
    <cellStyle name="pb_page_heading_LS" xfId="348"/>
    <cellStyle name="Percen - Style1" xfId="349"/>
    <cellStyle name="Percen - Style3" xfId="350"/>
    <cellStyle name="Percent %" xfId="351"/>
    <cellStyle name="Percent % Long Underline" xfId="352"/>
    <cellStyle name="Percent (0)" xfId="353"/>
    <cellStyle name="Percent [0]" xfId="354"/>
    <cellStyle name="Percent [00]" xfId="355"/>
    <cellStyle name="Percent [2]" xfId="356"/>
    <cellStyle name="Percent 0.0%" xfId="357"/>
    <cellStyle name="Percent 0.0% Long Underline" xfId="358"/>
    <cellStyle name="Percent 0.00%" xfId="359"/>
    <cellStyle name="Percent 0.00% Long Underline" xfId="360"/>
    <cellStyle name="Percent 0.000%" xfId="361"/>
    <cellStyle name="Percent 0.000% Long Underline" xfId="362"/>
    <cellStyle name="Percent1" xfId="363"/>
    <cellStyle name="Piug" xfId="364"/>
    <cellStyle name="Plug" xfId="365"/>
    <cellStyle name="Porcentual_PROVBRID (2)" xfId="366"/>
    <cellStyle name="PrePop Currency (0)" xfId="367"/>
    <cellStyle name="PrePop Currency (2)" xfId="368"/>
    <cellStyle name="PrePop Units (0)" xfId="369"/>
    <cellStyle name="PrePop Units (1)" xfId="370"/>
    <cellStyle name="PrePop Units (2)" xfId="371"/>
    <cellStyle name="Q" xfId="372"/>
    <cellStyle name="Q 2" xfId="592"/>
    <cellStyle name="Q 2 2" xfId="1291"/>
    <cellStyle name="Q 2 3" xfId="1228"/>
    <cellStyle name="Q 3" xfId="593"/>
    <cellStyle name="Q 3 2" xfId="1292"/>
    <cellStyle name="Q 3 3" xfId="1154"/>
    <cellStyle name="Q 4" xfId="1178"/>
    <cellStyle name="Q 5" xfId="1802"/>
    <cellStyle name="qa" xfId="373"/>
    <cellStyle name="qa 2" xfId="594"/>
    <cellStyle name="qa 2 2" xfId="1293"/>
    <cellStyle name="qa 2 3" xfId="1235"/>
    <cellStyle name="qa 3" xfId="1179"/>
    <cellStyle name="qa 4" xfId="1821"/>
    <cellStyle name="Salomon Logo" xfId="374"/>
    <cellStyle name="SAPBEXaggData" xfId="375"/>
    <cellStyle name="SAPBEXaggData 2" xfId="595"/>
    <cellStyle name="SAPBEXaggData 2 2" xfId="1294"/>
    <cellStyle name="SAPBEXaggData 2 3" xfId="1173"/>
    <cellStyle name="SAPBEXaggData 3" xfId="1181"/>
    <cellStyle name="SAPBEXaggData 4" xfId="1807"/>
    <cellStyle name="SAPBEXaggDataEmph" xfId="376"/>
    <cellStyle name="SAPBEXaggDataEmph 2" xfId="596"/>
    <cellStyle name="SAPBEXaggDataEmph 2 2" xfId="1295"/>
    <cellStyle name="SAPBEXaggDataEmph 2 3" xfId="1134"/>
    <cellStyle name="SAPBEXaggDataEmph 3" xfId="1182"/>
    <cellStyle name="SAPBEXaggDataEmph 4" xfId="1852"/>
    <cellStyle name="SAPBEXaggItem" xfId="377"/>
    <cellStyle name="SAPBEXaggItem 2" xfId="597"/>
    <cellStyle name="SAPBEXaggItem 2 2" xfId="1296"/>
    <cellStyle name="SAPBEXaggItem 2 3" xfId="1146"/>
    <cellStyle name="SAPBEXaggItem 3" xfId="1183"/>
    <cellStyle name="SAPBEXaggItem 4" xfId="1831"/>
    <cellStyle name="SAPBEXaggItemX" xfId="378"/>
    <cellStyle name="SAPBEXaggItemX 2" xfId="598"/>
    <cellStyle name="SAPBEXaggItemX 2 2" xfId="1297"/>
    <cellStyle name="SAPBEXaggItemX 2 3" xfId="1168"/>
    <cellStyle name="SAPBEXaggItemX 3" xfId="1184"/>
    <cellStyle name="SAPBEXaggItemX 4" xfId="1766"/>
    <cellStyle name="SAPBEXchaText" xfId="379"/>
    <cellStyle name="SAPBEXchaText 2" xfId="599"/>
    <cellStyle name="SAPBEXchaText 2 2" xfId="1298"/>
    <cellStyle name="SAPBEXchaText 2 3" xfId="1271"/>
    <cellStyle name="SAPBEXchaText 3" xfId="1185"/>
    <cellStyle name="SAPBEXchaText 4" xfId="1787"/>
    <cellStyle name="SAPBEXexcBad7" xfId="380"/>
    <cellStyle name="SAPBEXexcBad7 2" xfId="600"/>
    <cellStyle name="SAPBEXexcBad7 2 2" xfId="1299"/>
    <cellStyle name="SAPBEXexcBad7 2 3" xfId="1230"/>
    <cellStyle name="SAPBEXexcBad7 3" xfId="1186"/>
    <cellStyle name="SAPBEXexcBad7 4" xfId="1117"/>
    <cellStyle name="SAPBEXexcBad8" xfId="381"/>
    <cellStyle name="SAPBEXexcBad8 2" xfId="601"/>
    <cellStyle name="SAPBEXexcBad8 2 2" xfId="1300"/>
    <cellStyle name="SAPBEXexcBad8 2 3" xfId="1157"/>
    <cellStyle name="SAPBEXexcBad8 3" xfId="1187"/>
    <cellStyle name="SAPBEXexcBad8 4" xfId="1809"/>
    <cellStyle name="SAPBEXexcBad9" xfId="382"/>
    <cellStyle name="SAPBEXexcBad9 2" xfId="602"/>
    <cellStyle name="SAPBEXexcBad9 2 2" xfId="1301"/>
    <cellStyle name="SAPBEXexcBad9 2 3" xfId="1253"/>
    <cellStyle name="SAPBEXexcBad9 3" xfId="1188"/>
    <cellStyle name="SAPBEXexcBad9 4" xfId="1839"/>
    <cellStyle name="SAPBEXexcCritical4" xfId="383"/>
    <cellStyle name="SAPBEXexcCritical4 2" xfId="603"/>
    <cellStyle name="SAPBEXexcCritical4 2 2" xfId="1302"/>
    <cellStyle name="SAPBEXexcCritical4 2 3" xfId="1176"/>
    <cellStyle name="SAPBEXexcCritical4 3" xfId="1189"/>
    <cellStyle name="SAPBEXexcCritical4 4" xfId="1791"/>
    <cellStyle name="SAPBEXexcCritical5" xfId="384"/>
    <cellStyle name="SAPBEXexcCritical5 2" xfId="604"/>
    <cellStyle name="SAPBEXexcCritical5 2 2" xfId="1303"/>
    <cellStyle name="SAPBEXexcCritical5 2 3" xfId="1139"/>
    <cellStyle name="SAPBEXexcCritical5 3" xfId="1190"/>
    <cellStyle name="SAPBEXexcCritical5 4" xfId="1846"/>
    <cellStyle name="SAPBEXexcCritical6" xfId="385"/>
    <cellStyle name="SAPBEXexcCritical6 2" xfId="605"/>
    <cellStyle name="SAPBEXexcCritical6 2 2" xfId="1304"/>
    <cellStyle name="SAPBEXexcCritical6 2 3" xfId="1164"/>
    <cellStyle name="SAPBEXexcCritical6 3" xfId="1191"/>
    <cellStyle name="SAPBEXexcCritical6 4" xfId="1790"/>
    <cellStyle name="SAPBEXexcGood1" xfId="386"/>
    <cellStyle name="SAPBEXexcGood1 2" xfId="606"/>
    <cellStyle name="SAPBEXexcGood1 2 2" xfId="1305"/>
    <cellStyle name="SAPBEXexcGood1 2 3" xfId="1261"/>
    <cellStyle name="SAPBEXexcGood1 3" xfId="1192"/>
    <cellStyle name="SAPBEXexcGood1 4" xfId="1765"/>
    <cellStyle name="SAPBEXexcGood2" xfId="387"/>
    <cellStyle name="SAPBEXexcGood2 2" xfId="607"/>
    <cellStyle name="SAPBEXexcGood2 2 2" xfId="1306"/>
    <cellStyle name="SAPBEXexcGood2 2 3" xfId="1226"/>
    <cellStyle name="SAPBEXexcGood2 3" xfId="1193"/>
    <cellStyle name="SAPBEXexcGood2 4" xfId="1851"/>
    <cellStyle name="SAPBEXexcGood3" xfId="388"/>
    <cellStyle name="SAPBEXexcGood3 2" xfId="608"/>
    <cellStyle name="SAPBEXexcGood3 2 2" xfId="1307"/>
    <cellStyle name="SAPBEXexcGood3 2 3" xfId="1151"/>
    <cellStyle name="SAPBEXexcGood3 3" xfId="1194"/>
    <cellStyle name="SAPBEXexcGood3 4" xfId="1838"/>
    <cellStyle name="SAPBEXfilterDrill" xfId="389"/>
    <cellStyle name="SAPBEXfilterDrill 2" xfId="609"/>
    <cellStyle name="SAPBEXfilterDrill 2 2" xfId="1308"/>
    <cellStyle name="SAPBEXfilterDrill 2 3" xfId="1234"/>
    <cellStyle name="SAPBEXfilterDrill 3" xfId="1195"/>
    <cellStyle name="SAPBEXfilterDrill 4" xfId="1817"/>
    <cellStyle name="SAPBEXfilterItem" xfId="390"/>
    <cellStyle name="SAPBEXfilterItem 2" xfId="610"/>
    <cellStyle name="SAPBEXfilterItem 2 2" xfId="1309"/>
    <cellStyle name="SAPBEXfilterItem 3" xfId="1196"/>
    <cellStyle name="SAPBEXfilterText" xfId="391"/>
    <cellStyle name="SAPBEXformats" xfId="392"/>
    <cellStyle name="SAPBEXformats 2" xfId="611"/>
    <cellStyle name="SAPBEXformats 2 2" xfId="1310"/>
    <cellStyle name="SAPBEXformats 2 3" xfId="1131"/>
    <cellStyle name="SAPBEXformats 3" xfId="1197"/>
    <cellStyle name="SAPBEXformats 4" xfId="1799"/>
    <cellStyle name="SAPBEXheaderItem" xfId="393"/>
    <cellStyle name="SAPBEXheaderItem 2" xfId="612"/>
    <cellStyle name="SAPBEXheaderItem 2 2" xfId="1311"/>
    <cellStyle name="SAPBEXheaderItem 2 3" xfId="1136"/>
    <cellStyle name="SAPBEXheaderItem 3" xfId="1198"/>
    <cellStyle name="SAPBEXheaderItem 4" xfId="1767"/>
    <cellStyle name="SAPBEXheaderText" xfId="394"/>
    <cellStyle name="SAPBEXheaderText 2" xfId="613"/>
    <cellStyle name="SAPBEXheaderText 2 2" xfId="1312"/>
    <cellStyle name="SAPBEXheaderText 2 3" xfId="1148"/>
    <cellStyle name="SAPBEXheaderText 3" xfId="1199"/>
    <cellStyle name="SAPBEXheaderText 4" xfId="1803"/>
    <cellStyle name="SAPBEXHLevel0" xfId="395"/>
    <cellStyle name="SAPBEXHLevel0 2" xfId="614"/>
    <cellStyle name="SAPBEXHLevel0 2 2" xfId="1313"/>
    <cellStyle name="SAPBEXHLevel0 2 3" xfId="1169"/>
    <cellStyle name="SAPBEXHLevel0 3" xfId="1200"/>
    <cellStyle name="SAPBEXHLevel0 4" xfId="1819"/>
    <cellStyle name="SAPBEXHLevel0X" xfId="396"/>
    <cellStyle name="SAPBEXHLevel0X 2" xfId="615"/>
    <cellStyle name="SAPBEXHLevel0X 2 2" xfId="1314"/>
    <cellStyle name="SAPBEXHLevel0X 2 3" xfId="1272"/>
    <cellStyle name="SAPBEXHLevel0X 3" xfId="1201"/>
    <cellStyle name="SAPBEXHLevel0X 4" xfId="1129"/>
    <cellStyle name="SAPBEXHLevel1" xfId="397"/>
    <cellStyle name="SAPBEXHLevel1 2" xfId="616"/>
    <cellStyle name="SAPBEXHLevel1 2 2" xfId="1315"/>
    <cellStyle name="SAPBEXHLevel1 2 3" xfId="1231"/>
    <cellStyle name="SAPBEXHLevel1 3" xfId="1202"/>
    <cellStyle name="SAPBEXHLevel1 4" xfId="1793"/>
    <cellStyle name="SAPBEXHLevel1X" xfId="398"/>
    <cellStyle name="SAPBEXHLevel1X 2" xfId="617"/>
    <cellStyle name="SAPBEXHLevel1X 2 2" xfId="1316"/>
    <cellStyle name="SAPBEXHLevel1X 2 3" xfId="1159"/>
    <cellStyle name="SAPBEXHLevel1X 3" xfId="1203"/>
    <cellStyle name="SAPBEXHLevel1X 4" xfId="1854"/>
    <cellStyle name="SAPBEXHLevel2" xfId="399"/>
    <cellStyle name="SAPBEXHLevel2 2" xfId="618"/>
    <cellStyle name="SAPBEXHLevel2 2 2" xfId="1317"/>
    <cellStyle name="SAPBEXHLevel2 2 3" xfId="1255"/>
    <cellStyle name="SAPBEXHLevel2 3" xfId="1204"/>
    <cellStyle name="SAPBEXHLevel2 4" xfId="1126"/>
    <cellStyle name="SAPBEXHLevel2X" xfId="400"/>
    <cellStyle name="SAPBEXHLevel2X 2" xfId="619"/>
    <cellStyle name="SAPBEXHLevel2X 2 2" xfId="1318"/>
    <cellStyle name="SAPBEXHLevel2X 2 3" xfId="1177"/>
    <cellStyle name="SAPBEXHLevel2X 3" xfId="1205"/>
    <cellStyle name="SAPBEXHLevel2X 4" xfId="1828"/>
    <cellStyle name="SAPBEXHLevel3" xfId="401"/>
    <cellStyle name="SAPBEXHLevel3 2" xfId="620"/>
    <cellStyle name="SAPBEXHLevel3 2 2" xfId="1319"/>
    <cellStyle name="SAPBEXHLevel3 2 3" xfId="1121"/>
    <cellStyle name="SAPBEXHLevel3 3" xfId="1206"/>
    <cellStyle name="SAPBEXHLevel3 4" xfId="1813"/>
    <cellStyle name="SAPBEXHLevel3X" xfId="402"/>
    <cellStyle name="SAPBEXHLevel3X 2" xfId="621"/>
    <cellStyle name="SAPBEXHLevel3X 2 2" xfId="1320"/>
    <cellStyle name="SAPBEXHLevel3X 2 3" xfId="1142"/>
    <cellStyle name="SAPBEXHLevel3X 3" xfId="1207"/>
    <cellStyle name="SAPBEXHLevel3X 4" xfId="1810"/>
    <cellStyle name="SAPBEXresData" xfId="403"/>
    <cellStyle name="SAPBEXresData 2" xfId="622"/>
    <cellStyle name="SAPBEXresData 2 2" xfId="1321"/>
    <cellStyle name="SAPBEXresData 2 3" xfId="1165"/>
    <cellStyle name="SAPBEXresData 3" xfId="1208"/>
    <cellStyle name="SAPBEXresData 4" xfId="1842"/>
    <cellStyle name="SAPBEXresDataEmph" xfId="404"/>
    <cellStyle name="SAPBEXresDataEmph 2" xfId="623"/>
    <cellStyle name="SAPBEXresDataEmph 2 2" xfId="1322"/>
    <cellStyle name="SAPBEXresDataEmph 2 3" xfId="1820"/>
    <cellStyle name="SAPBEXresDataEmph 3" xfId="1209"/>
    <cellStyle name="SAPBEXresDataEmph 4" xfId="1830"/>
    <cellStyle name="SAPBEXresItem" xfId="405"/>
    <cellStyle name="SAPBEXresItem 2" xfId="624"/>
    <cellStyle name="SAPBEXresItem 2 2" xfId="1323"/>
    <cellStyle name="SAPBEXresItem 2 3" xfId="1266"/>
    <cellStyle name="SAPBEXresItem 3" xfId="1210"/>
    <cellStyle name="SAPBEXresItem 4" xfId="1763"/>
    <cellStyle name="SAPBEXresItemX" xfId="406"/>
    <cellStyle name="SAPBEXresItemX 2" xfId="625"/>
    <cellStyle name="SAPBEXresItemX 2 2" xfId="1324"/>
    <cellStyle name="SAPBEXresItemX 2 3" xfId="1778"/>
    <cellStyle name="SAPBEXresItemX 3" xfId="1211"/>
    <cellStyle name="SAPBEXresItemX 4" xfId="1806"/>
    <cellStyle name="SAPBEXstdData" xfId="407"/>
    <cellStyle name="SAPBEXstdData 2" xfId="626"/>
    <cellStyle name="SAPBEXstdData 2 2" xfId="1325"/>
    <cellStyle name="SAPBEXstdData 2 3" xfId="1227"/>
    <cellStyle name="SAPBEXstdData 3" xfId="1212"/>
    <cellStyle name="SAPBEXstdData 4" xfId="1818"/>
    <cellStyle name="SAPBEXstdDataEmph" xfId="408"/>
    <cellStyle name="SAPBEXstdDataEmph 2" xfId="627"/>
    <cellStyle name="SAPBEXstdDataEmph 2 2" xfId="1326"/>
    <cellStyle name="SAPBEXstdDataEmph 2 3" xfId="1804"/>
    <cellStyle name="SAPBEXstdDataEmph 3" xfId="1213"/>
    <cellStyle name="SAPBEXstdDataEmph 4" xfId="1789"/>
    <cellStyle name="SAPBEXstdItem" xfId="409"/>
    <cellStyle name="SAPBEXstdItem 2" xfId="628"/>
    <cellStyle name="SAPBEXstdItem 2 2" xfId="1327"/>
    <cellStyle name="SAPBEXstdItem 2 3" xfId="1152"/>
    <cellStyle name="SAPBEXstdItem 3" xfId="1214"/>
    <cellStyle name="SAPBEXstdItem 4" xfId="1833"/>
    <cellStyle name="SAPBEXstdItemX" xfId="410"/>
    <cellStyle name="SAPBEXstdItemX 2" xfId="629"/>
    <cellStyle name="SAPBEXstdItemX 2 2" xfId="1328"/>
    <cellStyle name="SAPBEXstdItemX 2 3" xfId="1122"/>
    <cellStyle name="SAPBEXstdItemX 3" xfId="1215"/>
    <cellStyle name="SAPBEXstdItemX 4" xfId="1850"/>
    <cellStyle name="SAPBEXtitle" xfId="411"/>
    <cellStyle name="SAPBEXundefined" xfId="412"/>
    <cellStyle name="SAPBEXundefined 2" xfId="630"/>
    <cellStyle name="SAPBEXundefined 2 2" xfId="1329"/>
    <cellStyle name="SAPBEXundefined 2 3" xfId="1369"/>
    <cellStyle name="SAPBEXundefined 3" xfId="1216"/>
    <cellStyle name="SAPBEXundefined 4" xfId="1768"/>
    <cellStyle name="SAS FM Column drillable header" xfId="413"/>
    <cellStyle name="SAS FM Column drillable header 2" xfId="631"/>
    <cellStyle name="SAS FM Column drillable header 2 2" xfId="1330"/>
    <cellStyle name="SAS FM Column drillable header 2 3" xfId="1792"/>
    <cellStyle name="SAS FM Column drillable header 3" xfId="1217"/>
    <cellStyle name="SAS FM Column drillable header 4" xfId="1826"/>
    <cellStyle name="SAS FM Column header" xfId="414"/>
    <cellStyle name="SAS FM Column header 2" xfId="632"/>
    <cellStyle name="SAS FM Column header 2 2" xfId="1331"/>
    <cellStyle name="SAS FM Column header 2 3" xfId="1172"/>
    <cellStyle name="SAS FM Column header 3" xfId="1218"/>
    <cellStyle name="SAS FM Column header 4" xfId="1795"/>
    <cellStyle name="SAS FM Drill path" xfId="415"/>
    <cellStyle name="SAS FM Invalid data cell" xfId="416"/>
    <cellStyle name="SAS FM Invalid data cell 2" xfId="633"/>
    <cellStyle name="SAS FM Invalid data cell 2 2" xfId="1332"/>
    <cellStyle name="SAS FM Invalid data cell 2 3" xfId="1133"/>
    <cellStyle name="SAS FM Invalid data cell 3" xfId="1220"/>
    <cellStyle name="SAS FM Invalid data cell 4" xfId="1815"/>
    <cellStyle name="SAS FM Read-only data cell (data entry table)" xfId="417"/>
    <cellStyle name="SAS FM Read-only data cell (data entry table) 2" xfId="634"/>
    <cellStyle name="SAS FM Read-only data cell (data entry table) 2 2" xfId="1333"/>
    <cellStyle name="SAS FM Read-only data cell (data entry table) 2 3" xfId="1825"/>
    <cellStyle name="SAS FM Read-only data cell (data entry table) 3" xfId="1221"/>
    <cellStyle name="SAS FM Read-only data cell (data entry table) 4" xfId="1800"/>
    <cellStyle name="SAS FM Read-only data cell (read-only table)" xfId="418"/>
    <cellStyle name="SAS FM Read-only data cell (read-only table) 2" xfId="635"/>
    <cellStyle name="SAS FM Read-only data cell (read-only table) 2 2" xfId="1334"/>
    <cellStyle name="SAS FM Read-only data cell (read-only table) 2 3" xfId="1145"/>
    <cellStyle name="SAS FM Read-only data cell (read-only table) 3" xfId="1222"/>
    <cellStyle name="SAS FM Read-only data cell (read-only table) 4" xfId="1788"/>
    <cellStyle name="SAS FM Row drillable header" xfId="419"/>
    <cellStyle name="SAS FM Row drillable header 2" xfId="636"/>
    <cellStyle name="SAS FM Row drillable header 2 2" xfId="1335"/>
    <cellStyle name="SAS FM Row drillable header 2 3" xfId="1123"/>
    <cellStyle name="SAS FM Row drillable header 3" xfId="1223"/>
    <cellStyle name="SAS FM Row drillable header 4" xfId="1798"/>
    <cellStyle name="SAS FM Row header" xfId="420"/>
    <cellStyle name="SAS FM Row header 2" xfId="637"/>
    <cellStyle name="SAS FM Row header 2 2" xfId="1336"/>
    <cellStyle name="SAS FM Row header 2 3" xfId="1167"/>
    <cellStyle name="SAS FM Row header 3" xfId="1224"/>
    <cellStyle name="SAS FM Row header 4" xfId="1764"/>
    <cellStyle name="SAS FM Slicers" xfId="421"/>
    <cellStyle name="SAS FM Writeable data cell" xfId="422"/>
    <cellStyle name="SAS FM Writeable data cell 2" xfId="638"/>
    <cellStyle name="SAS FM Writeable data cell 2 2" xfId="1337"/>
    <cellStyle name="SAS FM Writeable data cell 2 3" xfId="1840"/>
    <cellStyle name="SAS FM Writeable data cell 3" xfId="1225"/>
    <cellStyle name="SAS FM Writeable data cell 4" xfId="1843"/>
    <cellStyle name="Siding" xfId="423"/>
    <cellStyle name="small" xfId="424"/>
    <cellStyle name="Standard_engagement pub" xfId="425"/>
    <cellStyle name="STYL1 - Style1" xfId="426"/>
    <cellStyle name="STYL2 - Style2" xfId="427"/>
    <cellStyle name="STYL3 - Style3" xfId="428"/>
    <cellStyle name="STYL4 - Style4" xfId="429"/>
    <cellStyle name="STYL5 - Style5" xfId="430"/>
    <cellStyle name="Style 1" xfId="431"/>
    <cellStyle name="Table Head" xfId="432"/>
    <cellStyle name="Table Head Aligned" xfId="433"/>
    <cellStyle name="Table Head Blue" xfId="434"/>
    <cellStyle name="Table Head Green" xfId="435"/>
    <cellStyle name="Table Head_Val_Sum_Graph" xfId="436"/>
    <cellStyle name="Table Heading" xfId="437"/>
    <cellStyle name="Table Text" xfId="438"/>
    <cellStyle name="Table Title" xfId="439"/>
    <cellStyle name="Table Units" xfId="440"/>
    <cellStyle name="Table_Header" xfId="441"/>
    <cellStyle name="Text" xfId="442"/>
    <cellStyle name="Text 1" xfId="443"/>
    <cellStyle name="Text Head" xfId="444"/>
    <cellStyle name="Text Head 1" xfId="445"/>
    <cellStyle name="Text Indent A" xfId="446"/>
    <cellStyle name="Text Indent B" xfId="447"/>
    <cellStyle name="Text Indent C" xfId="448"/>
    <cellStyle name="Tickmark" xfId="449"/>
    <cellStyle name="Title" xfId="450"/>
    <cellStyle name="Total" xfId="451"/>
    <cellStyle name="TotalCurrency" xfId="452"/>
    <cellStyle name="Undefiniert" xfId="453"/>
    <cellStyle name="Underline_Single" xfId="454"/>
    <cellStyle name="Unit" xfId="455"/>
    <cellStyle name="Update" xfId="456"/>
    <cellStyle name="Valiotsikko" xfId="457"/>
    <cellStyle name="Valuta (0)_Ita_01graf" xfId="458"/>
    <cellStyle name="Valuta_Ita_01graf" xfId="459"/>
    <cellStyle name="vb-rynok" xfId="460"/>
    <cellStyle name="Währung [0]_engagement pub" xfId="461"/>
    <cellStyle name="Währung_engagement pub" xfId="462"/>
    <cellStyle name="Walutowy [0]_Annexes WWBU 02-03 ER" xfId="463"/>
    <cellStyle name="Walutowy_Annexes WWBU 02-03 ER" xfId="464"/>
    <cellStyle name="X" xfId="465"/>
    <cellStyle name="XComma" xfId="466"/>
    <cellStyle name="XComma 0.0" xfId="467"/>
    <cellStyle name="XComma 0.00" xfId="468"/>
    <cellStyle name="XComma 0.000" xfId="469"/>
    <cellStyle name="XCurrency" xfId="470"/>
    <cellStyle name="XCurrency 0.0" xfId="471"/>
    <cellStyle name="XCurrency 0.00" xfId="472"/>
    <cellStyle name="XCurrency 0.000" xfId="473"/>
    <cellStyle name="year" xfId="474"/>
    <cellStyle name="Year EN" xfId="475"/>
    <cellStyle name="Year RU" xfId="476"/>
    <cellStyle name="Z" xfId="477"/>
    <cellStyle name="Βασικό_Analyse Trimestrielle E0" xfId="478"/>
    <cellStyle name="Акцент1 2" xfId="479"/>
    <cellStyle name="Акцент1 3" xfId="690"/>
    <cellStyle name="Акцент2 2" xfId="480"/>
    <cellStyle name="Акцент2 3" xfId="691"/>
    <cellStyle name="Акцент3 2" xfId="481"/>
    <cellStyle name="Акцент3 3" xfId="692"/>
    <cellStyle name="Акцент4 2" xfId="482"/>
    <cellStyle name="Акцент4 3" xfId="693"/>
    <cellStyle name="Акцент5 2" xfId="483"/>
    <cellStyle name="Акцент5 3" xfId="694"/>
    <cellStyle name="Акцент6 2" xfId="484"/>
    <cellStyle name="Акцент6 3" xfId="695"/>
    <cellStyle name="вагоны" xfId="485"/>
    <cellStyle name="Ввод  2" xfId="486"/>
    <cellStyle name="Ввод  2 2" xfId="639"/>
    <cellStyle name="Ввод  2 2 2" xfId="1338"/>
    <cellStyle name="Ввод  2 2 3" xfId="1108"/>
    <cellStyle name="Ввод  2 3" xfId="1237"/>
    <cellStyle name="Ввод  2 4" xfId="1775"/>
    <cellStyle name="Ввод  3" xfId="705"/>
    <cellStyle name="Ввод  3 2" xfId="1371"/>
    <cellStyle name="Ввод  3 3" xfId="1105"/>
    <cellStyle name="Верт. заголовок" xfId="487"/>
    <cellStyle name="Верх" xfId="488"/>
    <cellStyle name="Вес_продукта" xfId="489"/>
    <cellStyle name="Внебиржевой" xfId="490"/>
    <cellStyle name="Вывод 2" xfId="491"/>
    <cellStyle name="Вывод 2 2" xfId="640"/>
    <cellStyle name="Вывод 2 2 2" xfId="1339"/>
    <cellStyle name="Вывод 2 2 3" xfId="1229"/>
    <cellStyle name="Вывод 2 3" xfId="1238"/>
    <cellStyle name="Вывод 2 4" xfId="1774"/>
    <cellStyle name="Вывод 3" xfId="709"/>
    <cellStyle name="Вывод 3 2" xfId="1373"/>
    <cellStyle name="Вывод 3 3" xfId="1158"/>
    <cellStyle name="Вычисление 2" xfId="492"/>
    <cellStyle name="Вычисление 2 2" xfId="641"/>
    <cellStyle name="Вычисление 2 2 2" xfId="1340"/>
    <cellStyle name="Вычисление 2 2 3" xfId="1777"/>
    <cellStyle name="Вычисление 2 3" xfId="1239"/>
    <cellStyle name="Вычисление 2 4" xfId="1119"/>
    <cellStyle name="Вычисление 3" xfId="697"/>
    <cellStyle name="Вычисление 3 2" xfId="1370"/>
    <cellStyle name="Вычисление 3 3" xfId="1174"/>
    <cellStyle name="Группа" xfId="493"/>
    <cellStyle name="Группа 0" xfId="494"/>
    <cellStyle name="Группа 0 2" xfId="642"/>
    <cellStyle name="Группа 0 2 2" xfId="1341"/>
    <cellStyle name="Группа 0 2 3" xfId="1156"/>
    <cellStyle name="Группа 0 3" xfId="1241"/>
    <cellStyle name="Группа 0 4" xfId="1808"/>
    <cellStyle name="Группа 1" xfId="495"/>
    <cellStyle name="Группа 1 2" xfId="643"/>
    <cellStyle name="Группа 1 2 2" xfId="1342"/>
    <cellStyle name="Группа 1 2 3" xfId="1811"/>
    <cellStyle name="Группа 1 3" xfId="1242"/>
    <cellStyle name="Группа 1 4" xfId="1111"/>
    <cellStyle name="Группа 10" xfId="1240"/>
    <cellStyle name="Группа 11" xfId="1784"/>
    <cellStyle name="Группа 2" xfId="496"/>
    <cellStyle name="Группа 2 2" xfId="644"/>
    <cellStyle name="Группа 2 2 2" xfId="1343"/>
    <cellStyle name="Группа 2 2 3" xfId="1236"/>
    <cellStyle name="Группа 2 3" xfId="1243"/>
    <cellStyle name="Группа 2 4" xfId="1844"/>
    <cellStyle name="Группа 3" xfId="497"/>
    <cellStyle name="Группа 3 2" xfId="645"/>
    <cellStyle name="Группа 3 2 2" xfId="1344"/>
    <cellStyle name="Группа 3 2 3" xfId="1124"/>
    <cellStyle name="Группа 3 3" xfId="1244"/>
    <cellStyle name="Группа 3 4" xfId="1120"/>
    <cellStyle name="Группа 4" xfId="498"/>
    <cellStyle name="Группа 4 2" xfId="646"/>
    <cellStyle name="Группа 4 2 2" xfId="1345"/>
    <cellStyle name="Группа 4 2 3" xfId="1175"/>
    <cellStyle name="Группа 4 3" xfId="1245"/>
    <cellStyle name="Группа 4 4" xfId="1127"/>
    <cellStyle name="Группа 5" xfId="499"/>
    <cellStyle name="Группа 5 2" xfId="647"/>
    <cellStyle name="Группа 5 2 2" xfId="1346"/>
    <cellStyle name="Группа 5 2 3" xfId="1829"/>
    <cellStyle name="Группа 5 3" xfId="1246"/>
    <cellStyle name="Группа 5 4" xfId="1118"/>
    <cellStyle name="Группа 6" xfId="500"/>
    <cellStyle name="Группа 6 2" xfId="648"/>
    <cellStyle name="Группа 6 2 2" xfId="1347"/>
    <cellStyle name="Группа 6 2 3" xfId="1138"/>
    <cellStyle name="Группа 6 3" xfId="1247"/>
    <cellStyle name="Группа 6 4" xfId="1783"/>
    <cellStyle name="Группа 7" xfId="501"/>
    <cellStyle name="Группа 7 2" xfId="649"/>
    <cellStyle name="Группа 7 2 2" xfId="1348"/>
    <cellStyle name="Группа 7 2 3" xfId="1776"/>
    <cellStyle name="Группа 7 3" xfId="1248"/>
    <cellStyle name="Группа 7 4" xfId="1822"/>
    <cellStyle name="Группа 8" xfId="502"/>
    <cellStyle name="Группа 8 2" xfId="650"/>
    <cellStyle name="Группа 8 2 2" xfId="1349"/>
    <cellStyle name="Группа 8 2 3" xfId="1162"/>
    <cellStyle name="Группа 8 3" xfId="1249"/>
    <cellStyle name="Группа 8 4" xfId="1773"/>
    <cellStyle name="Группа 9" xfId="651"/>
    <cellStyle name="Группа 9 2" xfId="1350"/>
    <cellStyle name="Группа 9 3" xfId="1849"/>
    <cellStyle name="Группа_" xfId="503"/>
    <cellStyle name="Группа0 0" xfId="504"/>
    <cellStyle name="Группа0 0 2" xfId="652"/>
    <cellStyle name="Группа0 0 2 2" xfId="1351"/>
    <cellStyle name="Группа0 0 2 3" xfId="1103"/>
    <cellStyle name="Группа0 0 3" xfId="1250"/>
    <cellStyle name="Группа0 0 4" xfId="1112"/>
    <cellStyle name="Группа0 1" xfId="505"/>
    <cellStyle name="Группа0 1 2" xfId="653"/>
    <cellStyle name="Группа0 1 2 2" xfId="1352"/>
    <cellStyle name="Группа0 1 2 3" xfId="1125"/>
    <cellStyle name="Группа0 1 3" xfId="1251"/>
    <cellStyle name="Группа0 1 4" xfId="1805"/>
    <cellStyle name="Группа0 2" xfId="506"/>
    <cellStyle name="Группа0 2 2" xfId="654"/>
    <cellStyle name="Группа0 2 2 2" xfId="1353"/>
    <cellStyle name="Группа0 2 2 3" xfId="1219"/>
    <cellStyle name="Группа0 2 3" xfId="1252"/>
    <cellStyle name="Группа0 2 4" xfId="1128"/>
    <cellStyle name="Дата" xfId="507"/>
    <cellStyle name="Дата UTL" xfId="508"/>
    <cellStyle name="Дата_Audit Com_9m05_2" xfId="509"/>
    <cellStyle name="Заголовок" xfId="510"/>
    <cellStyle name="Заголовок 1 2" xfId="511"/>
    <cellStyle name="Заголовок 1 3" xfId="701"/>
    <cellStyle name="Заголовок 2 2" xfId="512"/>
    <cellStyle name="Заголовок 2 3" xfId="702"/>
    <cellStyle name="Заголовок 3 2" xfId="513"/>
    <cellStyle name="Заголовок 3 3" xfId="703"/>
    <cellStyle name="Заголовок 4 2" xfId="514"/>
    <cellStyle name="Заголовок 4 3" xfId="704"/>
    <cellStyle name="Итог 2" xfId="515"/>
    <cellStyle name="Итог 2 2" xfId="655"/>
    <cellStyle name="Итог 2 2 2" xfId="1354"/>
    <cellStyle name="Итог 2 2 3" xfId="1816"/>
    <cellStyle name="Итог 2 3" xfId="1256"/>
    <cellStyle name="Итог 2 4" xfId="1847"/>
    <cellStyle name="Итог 3" xfId="711"/>
    <cellStyle name="Итог 3 2" xfId="1374"/>
    <cellStyle name="Итог 3 3" xfId="1254"/>
    <cellStyle name="Итого" xfId="516"/>
    <cellStyle name="Итого 2" xfId="656"/>
    <cellStyle name="Итого 2 2" xfId="1355"/>
    <cellStyle name="Итого 2 3" xfId="1150"/>
    <cellStyle name="Итого 3" xfId="1257"/>
    <cellStyle name="Итого 4" xfId="1113"/>
    <cellStyle name="Количество" xfId="517"/>
    <cellStyle name="Количество 2" xfId="657"/>
    <cellStyle name="Количество 2 2" xfId="1356"/>
    <cellStyle name="Количество 2 3" xfId="1801"/>
    <cellStyle name="Количество 3" xfId="1258"/>
    <cellStyle name="Количество 4" xfId="1770"/>
    <cellStyle name="Контрольная ячейка 2" xfId="518"/>
    <cellStyle name="Контрольная ячейка 3" xfId="698"/>
    <cellStyle name="Название 2" xfId="519"/>
    <cellStyle name="Название 3" xfId="710"/>
    <cellStyle name="Невидимый" xfId="520"/>
    <cellStyle name="Нейтральный 2" xfId="521"/>
    <cellStyle name="Нейтральный 3" xfId="707"/>
    <cellStyle name="Низ1" xfId="522"/>
    <cellStyle name="Низ1 2" xfId="658"/>
    <cellStyle name="Низ1 2 2" xfId="1357"/>
    <cellStyle name="Низ1 2 3" xfId="1233"/>
    <cellStyle name="Низ1 3" xfId="1260"/>
    <cellStyle name="Низ1 4" xfId="1368"/>
    <cellStyle name="Низ2" xfId="523"/>
    <cellStyle name="Обычный" xfId="0" builtinId="0"/>
    <cellStyle name="Обычный 16" xfId="1859"/>
    <cellStyle name="Обычный 2" xfId="2"/>
    <cellStyle name="Обычный 2 15" xfId="579"/>
    <cellStyle name="Обычный 2 2" xfId="524"/>
    <cellStyle name="Обычный 2 2 2" xfId="525"/>
    <cellStyle name="Обычный 2 2 2 2" xfId="526"/>
    <cellStyle name="Обычный 2 2 3" xfId="527"/>
    <cellStyle name="Обычный 2 2 4" xfId="578"/>
    <cellStyle name="Обычный 2 3" xfId="16"/>
    <cellStyle name="Обычный 2 38" xfId="528"/>
    <cellStyle name="Обычный 2 38 2" xfId="529"/>
    <cellStyle name="Обычный 2 38 2 2" xfId="1263"/>
    <cellStyle name="Обычный 2 38 3" xfId="530"/>
    <cellStyle name="Обычный 2 38 3 2" xfId="1264"/>
    <cellStyle name="Обычный 2 38 4" xfId="1262"/>
    <cellStyle name="Обычный 20" xfId="531"/>
    <cellStyle name="Обычный 20 2" xfId="1265"/>
    <cellStyle name="Обычный 26" xfId="1102"/>
    <cellStyle name="Обычный 28" xfId="532"/>
    <cellStyle name="Обычный 3" xfId="3"/>
    <cellStyle name="Обычный 3 10" xfId="715"/>
    <cellStyle name="Обычный 3 10 2" xfId="1377"/>
    <cellStyle name="Обычный 3 11" xfId="1104"/>
    <cellStyle name="Обычный 3 12" xfId="1860"/>
    <cellStyle name="Обычный 3 12 2" xfId="1857"/>
    <cellStyle name="Обычный 3 12 3" xfId="1862"/>
    <cellStyle name="Обычный 3 12 4" xfId="1863"/>
    <cellStyle name="Обычный 3 2" xfId="534"/>
    <cellStyle name="Обычный 3 2 2" xfId="725"/>
    <cellStyle name="Обычный 3 2 2 2" xfId="737"/>
    <cellStyle name="Обычный 3 2 2 2 2" xfId="761"/>
    <cellStyle name="Обычный 3 2 2 2 2 2" xfId="809"/>
    <cellStyle name="Обычный 3 2 2 2 2 2 2" xfId="905"/>
    <cellStyle name="Обычный 3 2 2 2 2 2 2 2" xfId="1097"/>
    <cellStyle name="Обычный 3 2 2 2 2 2 2 2 2" xfId="1758"/>
    <cellStyle name="Обычный 3 2 2 2 2 2 2 3" xfId="1566"/>
    <cellStyle name="Обычный 3 2 2 2 2 2 3" xfId="1001"/>
    <cellStyle name="Обычный 3 2 2 2 2 2 3 2" xfId="1662"/>
    <cellStyle name="Обычный 3 2 2 2 2 2 4" xfId="1470"/>
    <cellStyle name="Обычный 3 2 2 2 2 3" xfId="857"/>
    <cellStyle name="Обычный 3 2 2 2 2 3 2" xfId="1049"/>
    <cellStyle name="Обычный 3 2 2 2 2 3 2 2" xfId="1710"/>
    <cellStyle name="Обычный 3 2 2 2 2 3 3" xfId="1518"/>
    <cellStyle name="Обычный 3 2 2 2 2 4" xfId="953"/>
    <cellStyle name="Обычный 3 2 2 2 2 4 2" xfId="1614"/>
    <cellStyle name="Обычный 3 2 2 2 2 5" xfId="1422"/>
    <cellStyle name="Обычный 3 2 2 2 3" xfId="785"/>
    <cellStyle name="Обычный 3 2 2 2 3 2" xfId="881"/>
    <cellStyle name="Обычный 3 2 2 2 3 2 2" xfId="1073"/>
    <cellStyle name="Обычный 3 2 2 2 3 2 2 2" xfId="1734"/>
    <cellStyle name="Обычный 3 2 2 2 3 2 3" xfId="1542"/>
    <cellStyle name="Обычный 3 2 2 2 3 3" xfId="977"/>
    <cellStyle name="Обычный 3 2 2 2 3 3 2" xfId="1638"/>
    <cellStyle name="Обычный 3 2 2 2 3 4" xfId="1446"/>
    <cellStyle name="Обычный 3 2 2 2 4" xfId="833"/>
    <cellStyle name="Обычный 3 2 2 2 4 2" xfId="1025"/>
    <cellStyle name="Обычный 3 2 2 2 4 2 2" xfId="1686"/>
    <cellStyle name="Обычный 3 2 2 2 4 3" xfId="1494"/>
    <cellStyle name="Обычный 3 2 2 2 5" xfId="929"/>
    <cellStyle name="Обычный 3 2 2 2 5 2" xfId="1590"/>
    <cellStyle name="Обычный 3 2 2 2 6" xfId="1398"/>
    <cellStyle name="Обычный 3 2 2 3" xfId="749"/>
    <cellStyle name="Обычный 3 2 2 3 2" xfId="797"/>
    <cellStyle name="Обычный 3 2 2 3 2 2" xfId="893"/>
    <cellStyle name="Обычный 3 2 2 3 2 2 2" xfId="1085"/>
    <cellStyle name="Обычный 3 2 2 3 2 2 2 2" xfId="1746"/>
    <cellStyle name="Обычный 3 2 2 3 2 2 3" xfId="1554"/>
    <cellStyle name="Обычный 3 2 2 3 2 3" xfId="989"/>
    <cellStyle name="Обычный 3 2 2 3 2 3 2" xfId="1650"/>
    <cellStyle name="Обычный 3 2 2 3 2 4" xfId="1458"/>
    <cellStyle name="Обычный 3 2 2 3 3" xfId="845"/>
    <cellStyle name="Обычный 3 2 2 3 3 2" xfId="1037"/>
    <cellStyle name="Обычный 3 2 2 3 3 2 2" xfId="1698"/>
    <cellStyle name="Обычный 3 2 2 3 3 3" xfId="1506"/>
    <cellStyle name="Обычный 3 2 2 3 4" xfId="941"/>
    <cellStyle name="Обычный 3 2 2 3 4 2" xfId="1602"/>
    <cellStyle name="Обычный 3 2 2 3 5" xfId="1410"/>
    <cellStyle name="Обычный 3 2 2 4" xfId="773"/>
    <cellStyle name="Обычный 3 2 2 4 2" xfId="869"/>
    <cellStyle name="Обычный 3 2 2 4 2 2" xfId="1061"/>
    <cellStyle name="Обычный 3 2 2 4 2 2 2" xfId="1722"/>
    <cellStyle name="Обычный 3 2 2 4 2 3" xfId="1530"/>
    <cellStyle name="Обычный 3 2 2 4 3" xfId="965"/>
    <cellStyle name="Обычный 3 2 2 4 3 2" xfId="1626"/>
    <cellStyle name="Обычный 3 2 2 4 4" xfId="1434"/>
    <cellStyle name="Обычный 3 2 2 5" xfId="821"/>
    <cellStyle name="Обычный 3 2 2 5 2" xfId="1013"/>
    <cellStyle name="Обычный 3 2 2 5 2 2" xfId="1674"/>
    <cellStyle name="Обычный 3 2 2 5 3" xfId="1482"/>
    <cellStyle name="Обычный 3 2 2 6" xfId="917"/>
    <cellStyle name="Обычный 3 2 2 6 2" xfId="1578"/>
    <cellStyle name="Обычный 3 2 2 7" xfId="1386"/>
    <cellStyle name="Обычный 3 2 3" xfId="731"/>
    <cellStyle name="Обычный 3 2 3 2" xfId="755"/>
    <cellStyle name="Обычный 3 2 3 2 2" xfId="803"/>
    <cellStyle name="Обычный 3 2 3 2 2 2" xfId="899"/>
    <cellStyle name="Обычный 3 2 3 2 2 2 2" xfId="1091"/>
    <cellStyle name="Обычный 3 2 3 2 2 2 2 2" xfId="1752"/>
    <cellStyle name="Обычный 3 2 3 2 2 2 3" xfId="1560"/>
    <cellStyle name="Обычный 3 2 3 2 2 3" xfId="995"/>
    <cellStyle name="Обычный 3 2 3 2 2 3 2" xfId="1656"/>
    <cellStyle name="Обычный 3 2 3 2 2 4" xfId="1464"/>
    <cellStyle name="Обычный 3 2 3 2 3" xfId="851"/>
    <cellStyle name="Обычный 3 2 3 2 3 2" xfId="1043"/>
    <cellStyle name="Обычный 3 2 3 2 3 2 2" xfId="1704"/>
    <cellStyle name="Обычный 3 2 3 2 3 3" xfId="1512"/>
    <cellStyle name="Обычный 3 2 3 2 4" xfId="947"/>
    <cellStyle name="Обычный 3 2 3 2 4 2" xfId="1608"/>
    <cellStyle name="Обычный 3 2 3 2 5" xfId="1416"/>
    <cellStyle name="Обычный 3 2 3 3" xfId="779"/>
    <cellStyle name="Обычный 3 2 3 3 2" xfId="875"/>
    <cellStyle name="Обычный 3 2 3 3 2 2" xfId="1067"/>
    <cellStyle name="Обычный 3 2 3 3 2 2 2" xfId="1728"/>
    <cellStyle name="Обычный 3 2 3 3 2 3" xfId="1536"/>
    <cellStyle name="Обычный 3 2 3 3 3" xfId="971"/>
    <cellStyle name="Обычный 3 2 3 3 3 2" xfId="1632"/>
    <cellStyle name="Обычный 3 2 3 3 4" xfId="1440"/>
    <cellStyle name="Обычный 3 2 3 4" xfId="827"/>
    <cellStyle name="Обычный 3 2 3 4 2" xfId="1019"/>
    <cellStyle name="Обычный 3 2 3 4 2 2" xfId="1680"/>
    <cellStyle name="Обычный 3 2 3 4 3" xfId="1488"/>
    <cellStyle name="Обычный 3 2 3 5" xfId="923"/>
    <cellStyle name="Обычный 3 2 3 5 2" xfId="1584"/>
    <cellStyle name="Обычный 3 2 3 6" xfId="1392"/>
    <cellStyle name="Обычный 3 2 4" xfId="743"/>
    <cellStyle name="Обычный 3 2 4 2" xfId="791"/>
    <cellStyle name="Обычный 3 2 4 2 2" xfId="887"/>
    <cellStyle name="Обычный 3 2 4 2 2 2" xfId="1079"/>
    <cellStyle name="Обычный 3 2 4 2 2 2 2" xfId="1740"/>
    <cellStyle name="Обычный 3 2 4 2 2 3" xfId="1548"/>
    <cellStyle name="Обычный 3 2 4 2 3" xfId="983"/>
    <cellStyle name="Обычный 3 2 4 2 3 2" xfId="1644"/>
    <cellStyle name="Обычный 3 2 4 2 4" xfId="1452"/>
    <cellStyle name="Обычный 3 2 4 3" xfId="839"/>
    <cellStyle name="Обычный 3 2 4 3 2" xfId="1031"/>
    <cellStyle name="Обычный 3 2 4 3 2 2" xfId="1692"/>
    <cellStyle name="Обычный 3 2 4 3 3" xfId="1500"/>
    <cellStyle name="Обычный 3 2 4 4" xfId="935"/>
    <cellStyle name="Обычный 3 2 4 4 2" xfId="1596"/>
    <cellStyle name="Обычный 3 2 4 5" xfId="1404"/>
    <cellStyle name="Обычный 3 2 5" xfId="767"/>
    <cellStyle name="Обычный 3 2 5 2" xfId="863"/>
    <cellStyle name="Обычный 3 2 5 2 2" xfId="1055"/>
    <cellStyle name="Обычный 3 2 5 2 2 2" xfId="1716"/>
    <cellStyle name="Обычный 3 2 5 2 3" xfId="1524"/>
    <cellStyle name="Обычный 3 2 5 3" xfId="959"/>
    <cellStyle name="Обычный 3 2 5 3 2" xfId="1620"/>
    <cellStyle name="Обычный 3 2 5 4" xfId="1428"/>
    <cellStyle name="Обычный 3 2 6" xfId="815"/>
    <cellStyle name="Обычный 3 2 6 2" xfId="1007"/>
    <cellStyle name="Обычный 3 2 6 2 2" xfId="1668"/>
    <cellStyle name="Обычный 3 2 6 3" xfId="1476"/>
    <cellStyle name="Обычный 3 2 7" xfId="911"/>
    <cellStyle name="Обычный 3 2 7 2" xfId="1572"/>
    <cellStyle name="Обычный 3 2 8" xfId="719"/>
    <cellStyle name="Обычный 3 2 8 2" xfId="1380"/>
    <cellStyle name="Обычный 3 3" xfId="535"/>
    <cellStyle name="Обычный 3 3 2" xfId="727"/>
    <cellStyle name="Обычный 3 3 2 2" xfId="739"/>
    <cellStyle name="Обычный 3 3 2 2 2" xfId="763"/>
    <cellStyle name="Обычный 3 3 2 2 2 2" xfId="811"/>
    <cellStyle name="Обычный 3 3 2 2 2 2 2" xfId="907"/>
    <cellStyle name="Обычный 3 3 2 2 2 2 2 2" xfId="1099"/>
    <cellStyle name="Обычный 3 3 2 2 2 2 2 2 2" xfId="1760"/>
    <cellStyle name="Обычный 3 3 2 2 2 2 2 3" xfId="1568"/>
    <cellStyle name="Обычный 3 3 2 2 2 2 3" xfId="1003"/>
    <cellStyle name="Обычный 3 3 2 2 2 2 3 2" xfId="1664"/>
    <cellStyle name="Обычный 3 3 2 2 2 2 4" xfId="1472"/>
    <cellStyle name="Обычный 3 3 2 2 2 3" xfId="859"/>
    <cellStyle name="Обычный 3 3 2 2 2 3 2" xfId="1051"/>
    <cellStyle name="Обычный 3 3 2 2 2 3 2 2" xfId="1712"/>
    <cellStyle name="Обычный 3 3 2 2 2 3 3" xfId="1520"/>
    <cellStyle name="Обычный 3 3 2 2 2 4" xfId="955"/>
    <cellStyle name="Обычный 3 3 2 2 2 4 2" xfId="1616"/>
    <cellStyle name="Обычный 3 3 2 2 2 5" xfId="1424"/>
    <cellStyle name="Обычный 3 3 2 2 3" xfId="787"/>
    <cellStyle name="Обычный 3 3 2 2 3 2" xfId="883"/>
    <cellStyle name="Обычный 3 3 2 2 3 2 2" xfId="1075"/>
    <cellStyle name="Обычный 3 3 2 2 3 2 2 2" xfId="1736"/>
    <cellStyle name="Обычный 3 3 2 2 3 2 3" xfId="1544"/>
    <cellStyle name="Обычный 3 3 2 2 3 3" xfId="979"/>
    <cellStyle name="Обычный 3 3 2 2 3 3 2" xfId="1640"/>
    <cellStyle name="Обычный 3 3 2 2 3 4" xfId="1448"/>
    <cellStyle name="Обычный 3 3 2 2 4" xfId="835"/>
    <cellStyle name="Обычный 3 3 2 2 4 2" xfId="1027"/>
    <cellStyle name="Обычный 3 3 2 2 4 2 2" xfId="1688"/>
    <cellStyle name="Обычный 3 3 2 2 4 3" xfId="1496"/>
    <cellStyle name="Обычный 3 3 2 2 5" xfId="931"/>
    <cellStyle name="Обычный 3 3 2 2 5 2" xfId="1592"/>
    <cellStyle name="Обычный 3 3 2 2 6" xfId="1400"/>
    <cellStyle name="Обычный 3 3 2 3" xfId="751"/>
    <cellStyle name="Обычный 3 3 2 3 2" xfId="799"/>
    <cellStyle name="Обычный 3 3 2 3 2 2" xfId="895"/>
    <cellStyle name="Обычный 3 3 2 3 2 2 2" xfId="1087"/>
    <cellStyle name="Обычный 3 3 2 3 2 2 2 2" xfId="1748"/>
    <cellStyle name="Обычный 3 3 2 3 2 2 3" xfId="1556"/>
    <cellStyle name="Обычный 3 3 2 3 2 3" xfId="991"/>
    <cellStyle name="Обычный 3 3 2 3 2 3 2" xfId="1652"/>
    <cellStyle name="Обычный 3 3 2 3 2 4" xfId="1460"/>
    <cellStyle name="Обычный 3 3 2 3 3" xfId="847"/>
    <cellStyle name="Обычный 3 3 2 3 3 2" xfId="1039"/>
    <cellStyle name="Обычный 3 3 2 3 3 2 2" xfId="1700"/>
    <cellStyle name="Обычный 3 3 2 3 3 3" xfId="1508"/>
    <cellStyle name="Обычный 3 3 2 3 4" xfId="943"/>
    <cellStyle name="Обычный 3 3 2 3 4 2" xfId="1604"/>
    <cellStyle name="Обычный 3 3 2 3 5" xfId="1412"/>
    <cellStyle name="Обычный 3 3 2 4" xfId="775"/>
    <cellStyle name="Обычный 3 3 2 4 2" xfId="871"/>
    <cellStyle name="Обычный 3 3 2 4 2 2" xfId="1063"/>
    <cellStyle name="Обычный 3 3 2 4 2 2 2" xfId="1724"/>
    <cellStyle name="Обычный 3 3 2 4 2 3" xfId="1532"/>
    <cellStyle name="Обычный 3 3 2 4 3" xfId="967"/>
    <cellStyle name="Обычный 3 3 2 4 3 2" xfId="1628"/>
    <cellStyle name="Обычный 3 3 2 4 4" xfId="1436"/>
    <cellStyle name="Обычный 3 3 2 5" xfId="823"/>
    <cellStyle name="Обычный 3 3 2 5 2" xfId="1015"/>
    <cellStyle name="Обычный 3 3 2 5 2 2" xfId="1676"/>
    <cellStyle name="Обычный 3 3 2 5 3" xfId="1484"/>
    <cellStyle name="Обычный 3 3 2 6" xfId="919"/>
    <cellStyle name="Обычный 3 3 2 6 2" xfId="1580"/>
    <cellStyle name="Обычный 3 3 2 7" xfId="1388"/>
    <cellStyle name="Обычный 3 3 3" xfId="733"/>
    <cellStyle name="Обычный 3 3 3 2" xfId="757"/>
    <cellStyle name="Обычный 3 3 3 2 2" xfId="805"/>
    <cellStyle name="Обычный 3 3 3 2 2 2" xfId="901"/>
    <cellStyle name="Обычный 3 3 3 2 2 2 2" xfId="1093"/>
    <cellStyle name="Обычный 3 3 3 2 2 2 2 2" xfId="1754"/>
    <cellStyle name="Обычный 3 3 3 2 2 2 3" xfId="1562"/>
    <cellStyle name="Обычный 3 3 3 2 2 3" xfId="997"/>
    <cellStyle name="Обычный 3 3 3 2 2 3 2" xfId="1658"/>
    <cellStyle name="Обычный 3 3 3 2 2 4" xfId="1466"/>
    <cellStyle name="Обычный 3 3 3 2 3" xfId="853"/>
    <cellStyle name="Обычный 3 3 3 2 3 2" xfId="1045"/>
    <cellStyle name="Обычный 3 3 3 2 3 2 2" xfId="1706"/>
    <cellStyle name="Обычный 3 3 3 2 3 3" xfId="1514"/>
    <cellStyle name="Обычный 3 3 3 2 4" xfId="949"/>
    <cellStyle name="Обычный 3 3 3 2 4 2" xfId="1610"/>
    <cellStyle name="Обычный 3 3 3 2 5" xfId="1418"/>
    <cellStyle name="Обычный 3 3 3 3" xfId="781"/>
    <cellStyle name="Обычный 3 3 3 3 2" xfId="877"/>
    <cellStyle name="Обычный 3 3 3 3 2 2" xfId="1069"/>
    <cellStyle name="Обычный 3 3 3 3 2 2 2" xfId="1730"/>
    <cellStyle name="Обычный 3 3 3 3 2 3" xfId="1538"/>
    <cellStyle name="Обычный 3 3 3 3 3" xfId="973"/>
    <cellStyle name="Обычный 3 3 3 3 3 2" xfId="1634"/>
    <cellStyle name="Обычный 3 3 3 3 4" xfId="1442"/>
    <cellStyle name="Обычный 3 3 3 4" xfId="829"/>
    <cellStyle name="Обычный 3 3 3 4 2" xfId="1021"/>
    <cellStyle name="Обычный 3 3 3 4 2 2" xfId="1682"/>
    <cellStyle name="Обычный 3 3 3 4 3" xfId="1490"/>
    <cellStyle name="Обычный 3 3 3 5" xfId="925"/>
    <cellStyle name="Обычный 3 3 3 5 2" xfId="1586"/>
    <cellStyle name="Обычный 3 3 3 6" xfId="1394"/>
    <cellStyle name="Обычный 3 3 4" xfId="745"/>
    <cellStyle name="Обычный 3 3 4 2" xfId="793"/>
    <cellStyle name="Обычный 3 3 4 2 2" xfId="889"/>
    <cellStyle name="Обычный 3 3 4 2 2 2" xfId="1081"/>
    <cellStyle name="Обычный 3 3 4 2 2 2 2" xfId="1742"/>
    <cellStyle name="Обычный 3 3 4 2 2 3" xfId="1550"/>
    <cellStyle name="Обычный 3 3 4 2 3" xfId="985"/>
    <cellStyle name="Обычный 3 3 4 2 3 2" xfId="1646"/>
    <cellStyle name="Обычный 3 3 4 2 4" xfId="1454"/>
    <cellStyle name="Обычный 3 3 4 3" xfId="841"/>
    <cellStyle name="Обычный 3 3 4 3 2" xfId="1033"/>
    <cellStyle name="Обычный 3 3 4 3 2 2" xfId="1694"/>
    <cellStyle name="Обычный 3 3 4 3 3" xfId="1502"/>
    <cellStyle name="Обычный 3 3 4 4" xfId="937"/>
    <cellStyle name="Обычный 3 3 4 4 2" xfId="1598"/>
    <cellStyle name="Обычный 3 3 4 5" xfId="1406"/>
    <cellStyle name="Обычный 3 3 5" xfId="769"/>
    <cellStyle name="Обычный 3 3 5 2" xfId="865"/>
    <cellStyle name="Обычный 3 3 5 2 2" xfId="1057"/>
    <cellStyle name="Обычный 3 3 5 2 2 2" xfId="1718"/>
    <cellStyle name="Обычный 3 3 5 2 3" xfId="1526"/>
    <cellStyle name="Обычный 3 3 5 3" xfId="961"/>
    <cellStyle name="Обычный 3 3 5 3 2" xfId="1622"/>
    <cellStyle name="Обычный 3 3 5 4" xfId="1430"/>
    <cellStyle name="Обычный 3 3 6" xfId="817"/>
    <cellStyle name="Обычный 3 3 6 2" xfId="1009"/>
    <cellStyle name="Обычный 3 3 6 2 2" xfId="1670"/>
    <cellStyle name="Обычный 3 3 6 3" xfId="1478"/>
    <cellStyle name="Обычный 3 3 7" xfId="913"/>
    <cellStyle name="Обычный 3 3 7 2" xfId="1574"/>
    <cellStyle name="Обычный 3 3 8" xfId="721"/>
    <cellStyle name="Обычный 3 3 8 2" xfId="1382"/>
    <cellStyle name="Обычный 3 4" xfId="533"/>
    <cellStyle name="Обычный 3 4 2" xfId="735"/>
    <cellStyle name="Обычный 3 4 2 2" xfId="759"/>
    <cellStyle name="Обычный 3 4 2 2 2" xfId="807"/>
    <cellStyle name="Обычный 3 4 2 2 2 2" xfId="903"/>
    <cellStyle name="Обычный 3 4 2 2 2 2 2" xfId="1095"/>
    <cellStyle name="Обычный 3 4 2 2 2 2 2 2" xfId="1756"/>
    <cellStyle name="Обычный 3 4 2 2 2 2 3" xfId="1564"/>
    <cellStyle name="Обычный 3 4 2 2 2 3" xfId="999"/>
    <cellStyle name="Обычный 3 4 2 2 2 3 2" xfId="1660"/>
    <cellStyle name="Обычный 3 4 2 2 2 4" xfId="1468"/>
    <cellStyle name="Обычный 3 4 2 2 3" xfId="855"/>
    <cellStyle name="Обычный 3 4 2 2 3 2" xfId="1047"/>
    <cellStyle name="Обычный 3 4 2 2 3 2 2" xfId="1708"/>
    <cellStyle name="Обычный 3 4 2 2 3 3" xfId="1516"/>
    <cellStyle name="Обычный 3 4 2 2 4" xfId="951"/>
    <cellStyle name="Обычный 3 4 2 2 4 2" xfId="1612"/>
    <cellStyle name="Обычный 3 4 2 2 5" xfId="1420"/>
    <cellStyle name="Обычный 3 4 2 3" xfId="783"/>
    <cellStyle name="Обычный 3 4 2 3 2" xfId="879"/>
    <cellStyle name="Обычный 3 4 2 3 2 2" xfId="1071"/>
    <cellStyle name="Обычный 3 4 2 3 2 2 2" xfId="1732"/>
    <cellStyle name="Обычный 3 4 2 3 2 3" xfId="1540"/>
    <cellStyle name="Обычный 3 4 2 3 3" xfId="975"/>
    <cellStyle name="Обычный 3 4 2 3 3 2" xfId="1636"/>
    <cellStyle name="Обычный 3 4 2 3 4" xfId="1444"/>
    <cellStyle name="Обычный 3 4 2 4" xfId="831"/>
    <cellStyle name="Обычный 3 4 2 4 2" xfId="1023"/>
    <cellStyle name="Обычный 3 4 2 4 2 2" xfId="1684"/>
    <cellStyle name="Обычный 3 4 2 4 3" xfId="1492"/>
    <cellStyle name="Обычный 3 4 2 5" xfId="927"/>
    <cellStyle name="Обычный 3 4 2 5 2" xfId="1588"/>
    <cellStyle name="Обычный 3 4 2 6" xfId="1396"/>
    <cellStyle name="Обычный 3 4 3" xfId="747"/>
    <cellStyle name="Обычный 3 4 3 2" xfId="795"/>
    <cellStyle name="Обычный 3 4 3 2 2" xfId="891"/>
    <cellStyle name="Обычный 3 4 3 2 2 2" xfId="1083"/>
    <cellStyle name="Обычный 3 4 3 2 2 2 2" xfId="1744"/>
    <cellStyle name="Обычный 3 4 3 2 2 3" xfId="1552"/>
    <cellStyle name="Обычный 3 4 3 2 3" xfId="987"/>
    <cellStyle name="Обычный 3 4 3 2 3 2" xfId="1648"/>
    <cellStyle name="Обычный 3 4 3 2 4" xfId="1456"/>
    <cellStyle name="Обычный 3 4 3 3" xfId="843"/>
    <cellStyle name="Обычный 3 4 3 3 2" xfId="1035"/>
    <cellStyle name="Обычный 3 4 3 3 2 2" xfId="1696"/>
    <cellStyle name="Обычный 3 4 3 3 3" xfId="1504"/>
    <cellStyle name="Обычный 3 4 3 4" xfId="939"/>
    <cellStyle name="Обычный 3 4 3 4 2" xfId="1600"/>
    <cellStyle name="Обычный 3 4 3 5" xfId="1408"/>
    <cellStyle name="Обычный 3 4 4" xfId="771"/>
    <cellStyle name="Обычный 3 4 4 2" xfId="867"/>
    <cellStyle name="Обычный 3 4 4 2 2" xfId="1059"/>
    <cellStyle name="Обычный 3 4 4 2 2 2" xfId="1720"/>
    <cellStyle name="Обычный 3 4 4 2 3" xfId="1528"/>
    <cellStyle name="Обычный 3 4 4 3" xfId="963"/>
    <cellStyle name="Обычный 3 4 4 3 2" xfId="1624"/>
    <cellStyle name="Обычный 3 4 4 4" xfId="1432"/>
    <cellStyle name="Обычный 3 4 5" xfId="819"/>
    <cellStyle name="Обычный 3 4 5 2" xfId="1011"/>
    <cellStyle name="Обычный 3 4 5 2 2" xfId="1672"/>
    <cellStyle name="Обычный 3 4 5 3" xfId="1480"/>
    <cellStyle name="Обычный 3 4 6" xfId="915"/>
    <cellStyle name="Обычный 3 4 6 2" xfId="1576"/>
    <cellStyle name="Обычный 3 4 7" xfId="723"/>
    <cellStyle name="Обычный 3 4 7 2" xfId="1384"/>
    <cellStyle name="Обычный 3 5" xfId="659"/>
    <cellStyle name="Обычный 3 5 2" xfId="753"/>
    <cellStyle name="Обычный 3 5 2 2" xfId="801"/>
    <cellStyle name="Обычный 3 5 2 2 2" xfId="897"/>
    <cellStyle name="Обычный 3 5 2 2 2 2" xfId="1089"/>
    <cellStyle name="Обычный 3 5 2 2 2 2 2" xfId="1750"/>
    <cellStyle name="Обычный 3 5 2 2 2 3" xfId="1558"/>
    <cellStyle name="Обычный 3 5 2 2 3" xfId="993"/>
    <cellStyle name="Обычный 3 5 2 2 3 2" xfId="1654"/>
    <cellStyle name="Обычный 3 5 2 2 4" xfId="1462"/>
    <cellStyle name="Обычный 3 5 2 3" xfId="849"/>
    <cellStyle name="Обычный 3 5 2 3 2" xfId="1041"/>
    <cellStyle name="Обычный 3 5 2 3 2 2" xfId="1702"/>
    <cellStyle name="Обычный 3 5 2 3 3" xfId="1510"/>
    <cellStyle name="Обычный 3 5 2 4" xfId="945"/>
    <cellStyle name="Обычный 3 5 2 4 2" xfId="1606"/>
    <cellStyle name="Обычный 3 5 2 5" xfId="1414"/>
    <cellStyle name="Обычный 3 5 3" xfId="777"/>
    <cellStyle name="Обычный 3 5 3 2" xfId="873"/>
    <cellStyle name="Обычный 3 5 3 2 2" xfId="1065"/>
    <cellStyle name="Обычный 3 5 3 2 2 2" xfId="1726"/>
    <cellStyle name="Обычный 3 5 3 2 3" xfId="1534"/>
    <cellStyle name="Обычный 3 5 3 3" xfId="969"/>
    <cellStyle name="Обычный 3 5 3 3 2" xfId="1630"/>
    <cellStyle name="Обычный 3 5 3 4" xfId="1438"/>
    <cellStyle name="Обычный 3 5 4" xfId="825"/>
    <cellStyle name="Обычный 3 5 4 2" xfId="1017"/>
    <cellStyle name="Обычный 3 5 4 2 2" xfId="1678"/>
    <cellStyle name="Обычный 3 5 4 3" xfId="1486"/>
    <cellStyle name="Обычный 3 5 5" xfId="921"/>
    <cellStyle name="Обычный 3 5 5 2" xfId="1582"/>
    <cellStyle name="Обычный 3 5 6" xfId="729"/>
    <cellStyle name="Обычный 3 5 6 2" xfId="1390"/>
    <cellStyle name="Обычный 3 5 7" xfId="1358"/>
    <cellStyle name="Обычный 3 5 8" xfId="1855"/>
    <cellStyle name="Обычный 3 6" xfId="741"/>
    <cellStyle name="Обычный 3 6 2" xfId="789"/>
    <cellStyle name="Обычный 3 6 2 2" xfId="885"/>
    <cellStyle name="Обычный 3 6 2 2 2" xfId="1077"/>
    <cellStyle name="Обычный 3 6 2 2 2 2" xfId="1738"/>
    <cellStyle name="Обычный 3 6 2 2 3" xfId="1546"/>
    <cellStyle name="Обычный 3 6 2 3" xfId="981"/>
    <cellStyle name="Обычный 3 6 2 3 2" xfId="1642"/>
    <cellStyle name="Обычный 3 6 2 4" xfId="1450"/>
    <cellStyle name="Обычный 3 6 3" xfId="837"/>
    <cellStyle name="Обычный 3 6 3 2" xfId="1029"/>
    <cellStyle name="Обычный 3 6 3 2 2" xfId="1690"/>
    <cellStyle name="Обычный 3 6 3 3" xfId="1498"/>
    <cellStyle name="Обычный 3 6 4" xfId="933"/>
    <cellStyle name="Обычный 3 6 4 2" xfId="1594"/>
    <cellStyle name="Обычный 3 6 5" xfId="1402"/>
    <cellStyle name="Обычный 3 7" xfId="765"/>
    <cellStyle name="Обычный 3 7 2" xfId="861"/>
    <cellStyle name="Обычный 3 7 2 2" xfId="1053"/>
    <cellStyle name="Обычный 3 7 2 2 2" xfId="1714"/>
    <cellStyle name="Обычный 3 7 2 3" xfId="1522"/>
    <cellStyle name="Обычный 3 7 3" xfId="957"/>
    <cellStyle name="Обычный 3 7 3 2" xfId="1618"/>
    <cellStyle name="Обычный 3 7 4" xfId="1426"/>
    <cellStyle name="Обычный 3 8" xfId="813"/>
    <cellStyle name="Обычный 3 8 2" xfId="1005"/>
    <cellStyle name="Обычный 3 8 2 2" xfId="1666"/>
    <cellStyle name="Обычный 3 8 3" xfId="1474"/>
    <cellStyle name="Обычный 3 9" xfId="909"/>
    <cellStyle name="Обычный 3 9 2" xfId="1570"/>
    <cellStyle name="Обычный 4" xfId="536"/>
    <cellStyle name="Обычный 4 10" xfId="718"/>
    <cellStyle name="Обычный 4 10 2" xfId="1379"/>
    <cellStyle name="Обычный 4 2" xfId="720"/>
    <cellStyle name="Обычный 4 2 2" xfId="726"/>
    <cellStyle name="Обычный 4 2 2 2" xfId="738"/>
    <cellStyle name="Обычный 4 2 2 2 2" xfId="762"/>
    <cellStyle name="Обычный 4 2 2 2 2 2" xfId="810"/>
    <cellStyle name="Обычный 4 2 2 2 2 2 2" xfId="906"/>
    <cellStyle name="Обычный 4 2 2 2 2 2 2 2" xfId="1098"/>
    <cellStyle name="Обычный 4 2 2 2 2 2 2 2 2" xfId="1759"/>
    <cellStyle name="Обычный 4 2 2 2 2 2 2 3" xfId="1567"/>
    <cellStyle name="Обычный 4 2 2 2 2 2 3" xfId="1002"/>
    <cellStyle name="Обычный 4 2 2 2 2 2 3 2" xfId="1663"/>
    <cellStyle name="Обычный 4 2 2 2 2 2 4" xfId="1471"/>
    <cellStyle name="Обычный 4 2 2 2 2 3" xfId="858"/>
    <cellStyle name="Обычный 4 2 2 2 2 3 2" xfId="1050"/>
    <cellStyle name="Обычный 4 2 2 2 2 3 2 2" xfId="1711"/>
    <cellStyle name="Обычный 4 2 2 2 2 3 3" xfId="1519"/>
    <cellStyle name="Обычный 4 2 2 2 2 4" xfId="954"/>
    <cellStyle name="Обычный 4 2 2 2 2 4 2" xfId="1615"/>
    <cellStyle name="Обычный 4 2 2 2 2 5" xfId="1423"/>
    <cellStyle name="Обычный 4 2 2 2 3" xfId="786"/>
    <cellStyle name="Обычный 4 2 2 2 3 2" xfId="882"/>
    <cellStyle name="Обычный 4 2 2 2 3 2 2" xfId="1074"/>
    <cellStyle name="Обычный 4 2 2 2 3 2 2 2" xfId="1735"/>
    <cellStyle name="Обычный 4 2 2 2 3 2 3" xfId="1543"/>
    <cellStyle name="Обычный 4 2 2 2 3 3" xfId="978"/>
    <cellStyle name="Обычный 4 2 2 2 3 3 2" xfId="1639"/>
    <cellStyle name="Обычный 4 2 2 2 3 4" xfId="1447"/>
    <cellStyle name="Обычный 4 2 2 2 4" xfId="834"/>
    <cellStyle name="Обычный 4 2 2 2 4 2" xfId="1026"/>
    <cellStyle name="Обычный 4 2 2 2 4 2 2" xfId="1687"/>
    <cellStyle name="Обычный 4 2 2 2 4 3" xfId="1495"/>
    <cellStyle name="Обычный 4 2 2 2 5" xfId="930"/>
    <cellStyle name="Обычный 4 2 2 2 5 2" xfId="1591"/>
    <cellStyle name="Обычный 4 2 2 2 6" xfId="1399"/>
    <cellStyle name="Обычный 4 2 2 3" xfId="750"/>
    <cellStyle name="Обычный 4 2 2 3 2" xfId="798"/>
    <cellStyle name="Обычный 4 2 2 3 2 2" xfId="894"/>
    <cellStyle name="Обычный 4 2 2 3 2 2 2" xfId="1086"/>
    <cellStyle name="Обычный 4 2 2 3 2 2 2 2" xfId="1747"/>
    <cellStyle name="Обычный 4 2 2 3 2 2 3" xfId="1555"/>
    <cellStyle name="Обычный 4 2 2 3 2 3" xfId="990"/>
    <cellStyle name="Обычный 4 2 2 3 2 3 2" xfId="1651"/>
    <cellStyle name="Обычный 4 2 2 3 2 4" xfId="1459"/>
    <cellStyle name="Обычный 4 2 2 3 3" xfId="846"/>
    <cellStyle name="Обычный 4 2 2 3 3 2" xfId="1038"/>
    <cellStyle name="Обычный 4 2 2 3 3 2 2" xfId="1699"/>
    <cellStyle name="Обычный 4 2 2 3 3 3" xfId="1507"/>
    <cellStyle name="Обычный 4 2 2 3 4" xfId="942"/>
    <cellStyle name="Обычный 4 2 2 3 4 2" xfId="1603"/>
    <cellStyle name="Обычный 4 2 2 3 5" xfId="1411"/>
    <cellStyle name="Обычный 4 2 2 4" xfId="774"/>
    <cellStyle name="Обычный 4 2 2 4 2" xfId="870"/>
    <cellStyle name="Обычный 4 2 2 4 2 2" xfId="1062"/>
    <cellStyle name="Обычный 4 2 2 4 2 2 2" xfId="1723"/>
    <cellStyle name="Обычный 4 2 2 4 2 3" xfId="1531"/>
    <cellStyle name="Обычный 4 2 2 4 3" xfId="966"/>
    <cellStyle name="Обычный 4 2 2 4 3 2" xfId="1627"/>
    <cellStyle name="Обычный 4 2 2 4 4" xfId="1435"/>
    <cellStyle name="Обычный 4 2 2 5" xfId="822"/>
    <cellStyle name="Обычный 4 2 2 5 2" xfId="1014"/>
    <cellStyle name="Обычный 4 2 2 5 2 2" xfId="1675"/>
    <cellStyle name="Обычный 4 2 2 5 3" xfId="1483"/>
    <cellStyle name="Обычный 4 2 2 6" xfId="918"/>
    <cellStyle name="Обычный 4 2 2 6 2" xfId="1579"/>
    <cellStyle name="Обычный 4 2 2 7" xfId="1387"/>
    <cellStyle name="Обычный 4 2 3" xfId="732"/>
    <cellStyle name="Обычный 4 2 3 2" xfId="756"/>
    <cellStyle name="Обычный 4 2 3 2 2" xfId="804"/>
    <cellStyle name="Обычный 4 2 3 2 2 2" xfId="900"/>
    <cellStyle name="Обычный 4 2 3 2 2 2 2" xfId="1092"/>
    <cellStyle name="Обычный 4 2 3 2 2 2 2 2" xfId="1753"/>
    <cellStyle name="Обычный 4 2 3 2 2 2 3" xfId="1561"/>
    <cellStyle name="Обычный 4 2 3 2 2 3" xfId="996"/>
    <cellStyle name="Обычный 4 2 3 2 2 3 2" xfId="1657"/>
    <cellStyle name="Обычный 4 2 3 2 2 4" xfId="1465"/>
    <cellStyle name="Обычный 4 2 3 2 3" xfId="852"/>
    <cellStyle name="Обычный 4 2 3 2 3 2" xfId="1044"/>
    <cellStyle name="Обычный 4 2 3 2 3 2 2" xfId="1705"/>
    <cellStyle name="Обычный 4 2 3 2 3 3" xfId="1513"/>
    <cellStyle name="Обычный 4 2 3 2 4" xfId="948"/>
    <cellStyle name="Обычный 4 2 3 2 4 2" xfId="1609"/>
    <cellStyle name="Обычный 4 2 3 2 5" xfId="1417"/>
    <cellStyle name="Обычный 4 2 3 3" xfId="780"/>
    <cellStyle name="Обычный 4 2 3 3 2" xfId="876"/>
    <cellStyle name="Обычный 4 2 3 3 2 2" xfId="1068"/>
    <cellStyle name="Обычный 4 2 3 3 2 2 2" xfId="1729"/>
    <cellStyle name="Обычный 4 2 3 3 2 3" xfId="1537"/>
    <cellStyle name="Обычный 4 2 3 3 3" xfId="972"/>
    <cellStyle name="Обычный 4 2 3 3 3 2" xfId="1633"/>
    <cellStyle name="Обычный 4 2 3 3 4" xfId="1441"/>
    <cellStyle name="Обычный 4 2 3 4" xfId="828"/>
    <cellStyle name="Обычный 4 2 3 4 2" xfId="1020"/>
    <cellStyle name="Обычный 4 2 3 4 2 2" xfId="1681"/>
    <cellStyle name="Обычный 4 2 3 4 3" xfId="1489"/>
    <cellStyle name="Обычный 4 2 3 5" xfId="924"/>
    <cellStyle name="Обычный 4 2 3 5 2" xfId="1585"/>
    <cellStyle name="Обычный 4 2 3 6" xfId="1393"/>
    <cellStyle name="Обычный 4 2 4" xfId="744"/>
    <cellStyle name="Обычный 4 2 4 2" xfId="792"/>
    <cellStyle name="Обычный 4 2 4 2 2" xfId="888"/>
    <cellStyle name="Обычный 4 2 4 2 2 2" xfId="1080"/>
    <cellStyle name="Обычный 4 2 4 2 2 2 2" xfId="1741"/>
    <cellStyle name="Обычный 4 2 4 2 2 3" xfId="1549"/>
    <cellStyle name="Обычный 4 2 4 2 3" xfId="984"/>
    <cellStyle name="Обычный 4 2 4 2 3 2" xfId="1645"/>
    <cellStyle name="Обычный 4 2 4 2 4" xfId="1453"/>
    <cellStyle name="Обычный 4 2 4 3" xfId="840"/>
    <cellStyle name="Обычный 4 2 4 3 2" xfId="1032"/>
    <cellStyle name="Обычный 4 2 4 3 2 2" xfId="1693"/>
    <cellStyle name="Обычный 4 2 4 3 3" xfId="1501"/>
    <cellStyle name="Обычный 4 2 4 4" xfId="936"/>
    <cellStyle name="Обычный 4 2 4 4 2" xfId="1597"/>
    <cellStyle name="Обычный 4 2 4 5" xfId="1405"/>
    <cellStyle name="Обычный 4 2 5" xfId="768"/>
    <cellStyle name="Обычный 4 2 5 2" xfId="864"/>
    <cellStyle name="Обычный 4 2 5 2 2" xfId="1056"/>
    <cellStyle name="Обычный 4 2 5 2 2 2" xfId="1717"/>
    <cellStyle name="Обычный 4 2 5 2 3" xfId="1525"/>
    <cellStyle name="Обычный 4 2 5 3" xfId="960"/>
    <cellStyle name="Обычный 4 2 5 3 2" xfId="1621"/>
    <cellStyle name="Обычный 4 2 5 4" xfId="1429"/>
    <cellStyle name="Обычный 4 2 6" xfId="816"/>
    <cellStyle name="Обычный 4 2 6 2" xfId="1008"/>
    <cellStyle name="Обычный 4 2 6 2 2" xfId="1669"/>
    <cellStyle name="Обычный 4 2 6 3" xfId="1477"/>
    <cellStyle name="Обычный 4 2 7" xfId="912"/>
    <cellStyle name="Обычный 4 2 7 2" xfId="1573"/>
    <cellStyle name="Обычный 4 2 8" xfId="1381"/>
    <cellStyle name="Обычный 4 3" xfId="722"/>
    <cellStyle name="Обычный 4 3 2" xfId="728"/>
    <cellStyle name="Обычный 4 3 2 2" xfId="740"/>
    <cellStyle name="Обычный 4 3 2 2 2" xfId="764"/>
    <cellStyle name="Обычный 4 3 2 2 2 2" xfId="812"/>
    <cellStyle name="Обычный 4 3 2 2 2 2 2" xfId="908"/>
    <cellStyle name="Обычный 4 3 2 2 2 2 2 2" xfId="1100"/>
    <cellStyle name="Обычный 4 3 2 2 2 2 2 2 2" xfId="1761"/>
    <cellStyle name="Обычный 4 3 2 2 2 2 2 3" xfId="1569"/>
    <cellStyle name="Обычный 4 3 2 2 2 2 3" xfId="1004"/>
    <cellStyle name="Обычный 4 3 2 2 2 2 3 2" xfId="1665"/>
    <cellStyle name="Обычный 4 3 2 2 2 2 4" xfId="1473"/>
    <cellStyle name="Обычный 4 3 2 2 2 3" xfId="860"/>
    <cellStyle name="Обычный 4 3 2 2 2 3 2" xfId="1052"/>
    <cellStyle name="Обычный 4 3 2 2 2 3 2 2" xfId="1713"/>
    <cellStyle name="Обычный 4 3 2 2 2 3 3" xfId="1521"/>
    <cellStyle name="Обычный 4 3 2 2 2 4" xfId="956"/>
    <cellStyle name="Обычный 4 3 2 2 2 4 2" xfId="1617"/>
    <cellStyle name="Обычный 4 3 2 2 2 5" xfId="1425"/>
    <cellStyle name="Обычный 4 3 2 2 3" xfId="788"/>
    <cellStyle name="Обычный 4 3 2 2 3 2" xfId="884"/>
    <cellStyle name="Обычный 4 3 2 2 3 2 2" xfId="1076"/>
    <cellStyle name="Обычный 4 3 2 2 3 2 2 2" xfId="1737"/>
    <cellStyle name="Обычный 4 3 2 2 3 2 3" xfId="1545"/>
    <cellStyle name="Обычный 4 3 2 2 3 3" xfId="980"/>
    <cellStyle name="Обычный 4 3 2 2 3 3 2" xfId="1641"/>
    <cellStyle name="Обычный 4 3 2 2 3 4" xfId="1449"/>
    <cellStyle name="Обычный 4 3 2 2 4" xfId="836"/>
    <cellStyle name="Обычный 4 3 2 2 4 2" xfId="1028"/>
    <cellStyle name="Обычный 4 3 2 2 4 2 2" xfId="1689"/>
    <cellStyle name="Обычный 4 3 2 2 4 3" xfId="1497"/>
    <cellStyle name="Обычный 4 3 2 2 5" xfId="932"/>
    <cellStyle name="Обычный 4 3 2 2 5 2" xfId="1593"/>
    <cellStyle name="Обычный 4 3 2 2 6" xfId="1401"/>
    <cellStyle name="Обычный 4 3 2 3" xfId="752"/>
    <cellStyle name="Обычный 4 3 2 3 2" xfId="800"/>
    <cellStyle name="Обычный 4 3 2 3 2 2" xfId="896"/>
    <cellStyle name="Обычный 4 3 2 3 2 2 2" xfId="1088"/>
    <cellStyle name="Обычный 4 3 2 3 2 2 2 2" xfId="1749"/>
    <cellStyle name="Обычный 4 3 2 3 2 2 3" xfId="1557"/>
    <cellStyle name="Обычный 4 3 2 3 2 3" xfId="992"/>
    <cellStyle name="Обычный 4 3 2 3 2 3 2" xfId="1653"/>
    <cellStyle name="Обычный 4 3 2 3 2 4" xfId="1461"/>
    <cellStyle name="Обычный 4 3 2 3 3" xfId="848"/>
    <cellStyle name="Обычный 4 3 2 3 3 2" xfId="1040"/>
    <cellStyle name="Обычный 4 3 2 3 3 2 2" xfId="1701"/>
    <cellStyle name="Обычный 4 3 2 3 3 3" xfId="1509"/>
    <cellStyle name="Обычный 4 3 2 3 4" xfId="944"/>
    <cellStyle name="Обычный 4 3 2 3 4 2" xfId="1605"/>
    <cellStyle name="Обычный 4 3 2 3 5" xfId="1413"/>
    <cellStyle name="Обычный 4 3 2 4" xfId="776"/>
    <cellStyle name="Обычный 4 3 2 4 2" xfId="872"/>
    <cellStyle name="Обычный 4 3 2 4 2 2" xfId="1064"/>
    <cellStyle name="Обычный 4 3 2 4 2 2 2" xfId="1725"/>
    <cellStyle name="Обычный 4 3 2 4 2 3" xfId="1533"/>
    <cellStyle name="Обычный 4 3 2 4 3" xfId="968"/>
    <cellStyle name="Обычный 4 3 2 4 3 2" xfId="1629"/>
    <cellStyle name="Обычный 4 3 2 4 4" xfId="1437"/>
    <cellStyle name="Обычный 4 3 2 5" xfId="824"/>
    <cellStyle name="Обычный 4 3 2 5 2" xfId="1016"/>
    <cellStyle name="Обычный 4 3 2 5 2 2" xfId="1677"/>
    <cellStyle name="Обычный 4 3 2 5 3" xfId="1485"/>
    <cellStyle name="Обычный 4 3 2 6" xfId="920"/>
    <cellStyle name="Обычный 4 3 2 6 2" xfId="1581"/>
    <cellStyle name="Обычный 4 3 2 7" xfId="1389"/>
    <cellStyle name="Обычный 4 3 3" xfId="734"/>
    <cellStyle name="Обычный 4 3 3 2" xfId="758"/>
    <cellStyle name="Обычный 4 3 3 2 2" xfId="806"/>
    <cellStyle name="Обычный 4 3 3 2 2 2" xfId="902"/>
    <cellStyle name="Обычный 4 3 3 2 2 2 2" xfId="1094"/>
    <cellStyle name="Обычный 4 3 3 2 2 2 2 2" xfId="1755"/>
    <cellStyle name="Обычный 4 3 3 2 2 2 3" xfId="1563"/>
    <cellStyle name="Обычный 4 3 3 2 2 3" xfId="998"/>
    <cellStyle name="Обычный 4 3 3 2 2 3 2" xfId="1659"/>
    <cellStyle name="Обычный 4 3 3 2 2 4" xfId="1467"/>
    <cellStyle name="Обычный 4 3 3 2 3" xfId="854"/>
    <cellStyle name="Обычный 4 3 3 2 3 2" xfId="1046"/>
    <cellStyle name="Обычный 4 3 3 2 3 2 2" xfId="1707"/>
    <cellStyle name="Обычный 4 3 3 2 3 3" xfId="1515"/>
    <cellStyle name="Обычный 4 3 3 2 4" xfId="950"/>
    <cellStyle name="Обычный 4 3 3 2 4 2" xfId="1611"/>
    <cellStyle name="Обычный 4 3 3 2 5" xfId="1419"/>
    <cellStyle name="Обычный 4 3 3 3" xfId="782"/>
    <cellStyle name="Обычный 4 3 3 3 2" xfId="878"/>
    <cellStyle name="Обычный 4 3 3 3 2 2" xfId="1070"/>
    <cellStyle name="Обычный 4 3 3 3 2 2 2" xfId="1731"/>
    <cellStyle name="Обычный 4 3 3 3 2 3" xfId="1539"/>
    <cellStyle name="Обычный 4 3 3 3 3" xfId="974"/>
    <cellStyle name="Обычный 4 3 3 3 3 2" xfId="1635"/>
    <cellStyle name="Обычный 4 3 3 3 4" xfId="1443"/>
    <cellStyle name="Обычный 4 3 3 4" xfId="830"/>
    <cellStyle name="Обычный 4 3 3 4 2" xfId="1022"/>
    <cellStyle name="Обычный 4 3 3 4 2 2" xfId="1683"/>
    <cellStyle name="Обычный 4 3 3 4 3" xfId="1491"/>
    <cellStyle name="Обычный 4 3 3 5" xfId="926"/>
    <cellStyle name="Обычный 4 3 3 5 2" xfId="1587"/>
    <cellStyle name="Обычный 4 3 3 6" xfId="1395"/>
    <cellStyle name="Обычный 4 3 4" xfId="746"/>
    <cellStyle name="Обычный 4 3 4 2" xfId="794"/>
    <cellStyle name="Обычный 4 3 4 2 2" xfId="890"/>
    <cellStyle name="Обычный 4 3 4 2 2 2" xfId="1082"/>
    <cellStyle name="Обычный 4 3 4 2 2 2 2" xfId="1743"/>
    <cellStyle name="Обычный 4 3 4 2 2 3" xfId="1551"/>
    <cellStyle name="Обычный 4 3 4 2 3" xfId="986"/>
    <cellStyle name="Обычный 4 3 4 2 3 2" xfId="1647"/>
    <cellStyle name="Обычный 4 3 4 2 4" xfId="1455"/>
    <cellStyle name="Обычный 4 3 4 3" xfId="842"/>
    <cellStyle name="Обычный 4 3 4 3 2" xfId="1034"/>
    <cellStyle name="Обычный 4 3 4 3 2 2" xfId="1695"/>
    <cellStyle name="Обычный 4 3 4 3 3" xfId="1503"/>
    <cellStyle name="Обычный 4 3 4 4" xfId="938"/>
    <cellStyle name="Обычный 4 3 4 4 2" xfId="1599"/>
    <cellStyle name="Обычный 4 3 4 5" xfId="1407"/>
    <cellStyle name="Обычный 4 3 5" xfId="770"/>
    <cellStyle name="Обычный 4 3 5 2" xfId="866"/>
    <cellStyle name="Обычный 4 3 5 2 2" xfId="1058"/>
    <cellStyle name="Обычный 4 3 5 2 2 2" xfId="1719"/>
    <cellStyle name="Обычный 4 3 5 2 3" xfId="1527"/>
    <cellStyle name="Обычный 4 3 5 3" xfId="962"/>
    <cellStyle name="Обычный 4 3 5 3 2" xfId="1623"/>
    <cellStyle name="Обычный 4 3 5 4" xfId="1431"/>
    <cellStyle name="Обычный 4 3 6" xfId="818"/>
    <cellStyle name="Обычный 4 3 6 2" xfId="1010"/>
    <cellStyle name="Обычный 4 3 6 2 2" xfId="1671"/>
    <cellStyle name="Обычный 4 3 6 3" xfId="1479"/>
    <cellStyle name="Обычный 4 3 7" xfId="914"/>
    <cellStyle name="Обычный 4 3 7 2" xfId="1575"/>
    <cellStyle name="Обычный 4 3 8" xfId="1383"/>
    <cellStyle name="Обычный 4 4" xfId="724"/>
    <cellStyle name="Обычный 4 4 2" xfId="736"/>
    <cellStyle name="Обычный 4 4 2 2" xfId="760"/>
    <cellStyle name="Обычный 4 4 2 2 2" xfId="808"/>
    <cellStyle name="Обычный 4 4 2 2 2 2" xfId="904"/>
    <cellStyle name="Обычный 4 4 2 2 2 2 2" xfId="1096"/>
    <cellStyle name="Обычный 4 4 2 2 2 2 2 2" xfId="1757"/>
    <cellStyle name="Обычный 4 4 2 2 2 2 3" xfId="1565"/>
    <cellStyle name="Обычный 4 4 2 2 2 3" xfId="1000"/>
    <cellStyle name="Обычный 4 4 2 2 2 3 2" xfId="1661"/>
    <cellStyle name="Обычный 4 4 2 2 2 4" xfId="1469"/>
    <cellStyle name="Обычный 4 4 2 2 3" xfId="856"/>
    <cellStyle name="Обычный 4 4 2 2 3 2" xfId="1048"/>
    <cellStyle name="Обычный 4 4 2 2 3 2 2" xfId="1709"/>
    <cellStyle name="Обычный 4 4 2 2 3 3" xfId="1517"/>
    <cellStyle name="Обычный 4 4 2 2 4" xfId="952"/>
    <cellStyle name="Обычный 4 4 2 2 4 2" xfId="1613"/>
    <cellStyle name="Обычный 4 4 2 2 5" xfId="1421"/>
    <cellStyle name="Обычный 4 4 2 3" xfId="784"/>
    <cellStyle name="Обычный 4 4 2 3 2" xfId="880"/>
    <cellStyle name="Обычный 4 4 2 3 2 2" xfId="1072"/>
    <cellStyle name="Обычный 4 4 2 3 2 2 2" xfId="1733"/>
    <cellStyle name="Обычный 4 4 2 3 2 3" xfId="1541"/>
    <cellStyle name="Обычный 4 4 2 3 3" xfId="976"/>
    <cellStyle name="Обычный 4 4 2 3 3 2" xfId="1637"/>
    <cellStyle name="Обычный 4 4 2 3 4" xfId="1445"/>
    <cellStyle name="Обычный 4 4 2 4" xfId="832"/>
    <cellStyle name="Обычный 4 4 2 4 2" xfId="1024"/>
    <cellStyle name="Обычный 4 4 2 4 2 2" xfId="1685"/>
    <cellStyle name="Обычный 4 4 2 4 3" xfId="1493"/>
    <cellStyle name="Обычный 4 4 2 5" xfId="928"/>
    <cellStyle name="Обычный 4 4 2 5 2" xfId="1589"/>
    <cellStyle name="Обычный 4 4 2 6" xfId="1397"/>
    <cellStyle name="Обычный 4 4 3" xfId="748"/>
    <cellStyle name="Обычный 4 4 3 2" xfId="796"/>
    <cellStyle name="Обычный 4 4 3 2 2" xfId="892"/>
    <cellStyle name="Обычный 4 4 3 2 2 2" xfId="1084"/>
    <cellStyle name="Обычный 4 4 3 2 2 2 2" xfId="1745"/>
    <cellStyle name="Обычный 4 4 3 2 2 3" xfId="1553"/>
    <cellStyle name="Обычный 4 4 3 2 3" xfId="988"/>
    <cellStyle name="Обычный 4 4 3 2 3 2" xfId="1649"/>
    <cellStyle name="Обычный 4 4 3 2 4" xfId="1457"/>
    <cellStyle name="Обычный 4 4 3 3" xfId="844"/>
    <cellStyle name="Обычный 4 4 3 3 2" xfId="1036"/>
    <cellStyle name="Обычный 4 4 3 3 2 2" xfId="1697"/>
    <cellStyle name="Обычный 4 4 3 3 3" xfId="1505"/>
    <cellStyle name="Обычный 4 4 3 4" xfId="940"/>
    <cellStyle name="Обычный 4 4 3 4 2" xfId="1601"/>
    <cellStyle name="Обычный 4 4 3 5" xfId="1409"/>
    <cellStyle name="Обычный 4 4 4" xfId="772"/>
    <cellStyle name="Обычный 4 4 4 2" xfId="868"/>
    <cellStyle name="Обычный 4 4 4 2 2" xfId="1060"/>
    <cellStyle name="Обычный 4 4 4 2 2 2" xfId="1721"/>
    <cellStyle name="Обычный 4 4 4 2 3" xfId="1529"/>
    <cellStyle name="Обычный 4 4 4 3" xfId="964"/>
    <cellStyle name="Обычный 4 4 4 3 2" xfId="1625"/>
    <cellStyle name="Обычный 4 4 4 4" xfId="1433"/>
    <cellStyle name="Обычный 4 4 5" xfId="820"/>
    <cellStyle name="Обычный 4 4 5 2" xfId="1012"/>
    <cellStyle name="Обычный 4 4 5 2 2" xfId="1673"/>
    <cellStyle name="Обычный 4 4 5 3" xfId="1481"/>
    <cellStyle name="Обычный 4 4 6" xfId="916"/>
    <cellStyle name="Обычный 4 4 6 2" xfId="1577"/>
    <cellStyle name="Обычный 4 4 7" xfId="1385"/>
    <cellStyle name="Обычный 4 5" xfId="730"/>
    <cellStyle name="Обычный 4 5 2" xfId="754"/>
    <cellStyle name="Обычный 4 5 2 2" xfId="802"/>
    <cellStyle name="Обычный 4 5 2 2 2" xfId="898"/>
    <cellStyle name="Обычный 4 5 2 2 2 2" xfId="1090"/>
    <cellStyle name="Обычный 4 5 2 2 2 2 2" xfId="1751"/>
    <cellStyle name="Обычный 4 5 2 2 2 3" xfId="1559"/>
    <cellStyle name="Обычный 4 5 2 2 3" xfId="994"/>
    <cellStyle name="Обычный 4 5 2 2 3 2" xfId="1655"/>
    <cellStyle name="Обычный 4 5 2 2 4" xfId="1463"/>
    <cellStyle name="Обычный 4 5 2 3" xfId="850"/>
    <cellStyle name="Обычный 4 5 2 3 2" xfId="1042"/>
    <cellStyle name="Обычный 4 5 2 3 2 2" xfId="1703"/>
    <cellStyle name="Обычный 4 5 2 3 3" xfId="1511"/>
    <cellStyle name="Обычный 4 5 2 4" xfId="946"/>
    <cellStyle name="Обычный 4 5 2 4 2" xfId="1607"/>
    <cellStyle name="Обычный 4 5 2 5" xfId="1415"/>
    <cellStyle name="Обычный 4 5 3" xfId="778"/>
    <cellStyle name="Обычный 4 5 3 2" xfId="874"/>
    <cellStyle name="Обычный 4 5 3 2 2" xfId="1066"/>
    <cellStyle name="Обычный 4 5 3 2 2 2" xfId="1727"/>
    <cellStyle name="Обычный 4 5 3 2 3" xfId="1535"/>
    <cellStyle name="Обычный 4 5 3 3" xfId="970"/>
    <cellStyle name="Обычный 4 5 3 3 2" xfId="1631"/>
    <cellStyle name="Обычный 4 5 3 4" xfId="1439"/>
    <cellStyle name="Обычный 4 5 4" xfId="826"/>
    <cellStyle name="Обычный 4 5 4 2" xfId="1018"/>
    <cellStyle name="Обычный 4 5 4 2 2" xfId="1679"/>
    <cellStyle name="Обычный 4 5 4 3" xfId="1487"/>
    <cellStyle name="Обычный 4 5 5" xfId="922"/>
    <cellStyle name="Обычный 4 5 5 2" xfId="1583"/>
    <cellStyle name="Обычный 4 5 6" xfId="1391"/>
    <cellStyle name="Обычный 4 6" xfId="742"/>
    <cellStyle name="Обычный 4 6 2" xfId="790"/>
    <cellStyle name="Обычный 4 6 2 2" xfId="886"/>
    <cellStyle name="Обычный 4 6 2 2 2" xfId="1078"/>
    <cellStyle name="Обычный 4 6 2 2 2 2" xfId="1739"/>
    <cellStyle name="Обычный 4 6 2 2 3" xfId="1547"/>
    <cellStyle name="Обычный 4 6 2 3" xfId="982"/>
    <cellStyle name="Обычный 4 6 2 3 2" xfId="1643"/>
    <cellStyle name="Обычный 4 6 2 4" xfId="1451"/>
    <cellStyle name="Обычный 4 6 3" xfId="838"/>
    <cellStyle name="Обычный 4 6 3 2" xfId="1030"/>
    <cellStyle name="Обычный 4 6 3 2 2" xfId="1691"/>
    <cellStyle name="Обычный 4 6 3 3" xfId="1499"/>
    <cellStyle name="Обычный 4 6 4" xfId="934"/>
    <cellStyle name="Обычный 4 6 4 2" xfId="1595"/>
    <cellStyle name="Обычный 4 6 5" xfId="1403"/>
    <cellStyle name="Обычный 4 7" xfId="766"/>
    <cellStyle name="Обычный 4 7 2" xfId="862"/>
    <cellStyle name="Обычный 4 7 2 2" xfId="1054"/>
    <cellStyle name="Обычный 4 7 2 2 2" xfId="1715"/>
    <cellStyle name="Обычный 4 7 2 3" xfId="1523"/>
    <cellStyle name="Обычный 4 7 3" xfId="958"/>
    <cellStyle name="Обычный 4 7 3 2" xfId="1619"/>
    <cellStyle name="Обычный 4 7 4" xfId="1427"/>
    <cellStyle name="Обычный 4 8" xfId="814"/>
    <cellStyle name="Обычный 4 8 2" xfId="1006"/>
    <cellStyle name="Обычный 4 8 2 2" xfId="1667"/>
    <cellStyle name="Обычный 4 8 3" xfId="1475"/>
    <cellStyle name="Обычный 4 9" xfId="910"/>
    <cellStyle name="Обычный 4 9 2" xfId="1571"/>
    <cellStyle name="Обычный 5" xfId="537"/>
    <cellStyle name="Обычный 6" xfId="538"/>
    <cellStyle name="Обычный 7" xfId="539"/>
    <cellStyle name="Обычный 8" xfId="14"/>
    <cellStyle name="Обычный 8 2" xfId="1109"/>
    <cellStyle name="Обычный 8 2 2" xfId="1856"/>
    <cellStyle name="Обычный 8 3" xfId="1861"/>
    <cellStyle name="Обычный 8 3 2" xfId="1858"/>
    <cellStyle name="Обычный 8 3 3" xfId="1864"/>
    <cellStyle name="Обычный 9" xfId="580"/>
    <cellStyle name="Обычный 9 2" xfId="1279"/>
    <cellStyle name="Обычный_Калькуляция  " xfId="11"/>
    <cellStyle name="Обычный_командиров (проект разработки Дружное мр)-2" xfId="10"/>
    <cellStyle name="Обычный_расходы " xfId="8"/>
    <cellStyle name="Обычный_совершенствование алгоритмов экспресс-расчета 2010" xfId="12"/>
    <cellStyle name="План" xfId="540"/>
    <cellStyle name="План 2" xfId="660"/>
    <cellStyle name="План 2 2" xfId="1359"/>
    <cellStyle name="План 2 3" xfId="1171"/>
    <cellStyle name="План 3" xfId="1267"/>
    <cellStyle name="План 4" xfId="1772"/>
    <cellStyle name="Плохой 2" xfId="541"/>
    <cellStyle name="Плохой 3" xfId="696"/>
    <cellStyle name="Подгруппа" xfId="542"/>
    <cellStyle name="Подгруппа 2" xfId="661"/>
    <cellStyle name="Подгруппа 2 2" xfId="1360"/>
    <cellStyle name="Подгруппа 2 3" xfId="1827"/>
    <cellStyle name="Подгруппа 3" xfId="1268"/>
    <cellStyle name="Подгруппа 4" xfId="1834"/>
    <cellStyle name="Пояснение 2" xfId="543"/>
    <cellStyle name="Пояснение 3" xfId="699"/>
    <cellStyle name="Примечание 2" xfId="544"/>
    <cellStyle name="Примечание 2 2" xfId="662"/>
    <cellStyle name="Примечание 2 2 2" xfId="714"/>
    <cellStyle name="Примечание 2 2 2 2" xfId="1376"/>
    <cellStyle name="Примечание 2 2 2 3" xfId="1140"/>
    <cellStyle name="Примечание 2 2 3" xfId="1361"/>
    <cellStyle name="Примечание 2 2 4" xfId="1130"/>
    <cellStyle name="Примечание 2 3" xfId="713"/>
    <cellStyle name="Примечание 2 3 2" xfId="1375"/>
    <cellStyle name="Примечание 2 3 3" xfId="1841"/>
    <cellStyle name="Примечание 2 4" xfId="1269"/>
    <cellStyle name="Примечание 2 5" xfId="1771"/>
    <cellStyle name="Примечание 3" xfId="545"/>
    <cellStyle name="Примечание 3 2" xfId="663"/>
    <cellStyle name="Примечание 3 2 2" xfId="1362"/>
    <cellStyle name="Примечание 3 2 3" xfId="1845"/>
    <cellStyle name="Примечание 3 3" xfId="716"/>
    <cellStyle name="Примечание 3 3 2" xfId="1378"/>
    <cellStyle name="Примечание 3 3 3" xfId="1832"/>
    <cellStyle name="Примечание 3 4" xfId="1270"/>
    <cellStyle name="Примечание 3 5" xfId="1781"/>
    <cellStyle name="Примечание 4" xfId="708"/>
    <cellStyle name="Примечание 4 2" xfId="1372"/>
    <cellStyle name="Примечание 4 3" xfId="1794"/>
    <cellStyle name="Продукт" xfId="546"/>
    <cellStyle name="Процентный" xfId="7" builtinId="5"/>
    <cellStyle name="Процентный 2" xfId="4"/>
    <cellStyle name="Процентный 2 2" xfId="577"/>
    <cellStyle name="Процентный 2 3" xfId="547"/>
    <cellStyle name="Процентный 3" xfId="5"/>
    <cellStyle name="Процентный 3 2" xfId="548"/>
    <cellStyle name="Процентный 3 3" xfId="664"/>
    <cellStyle name="Процентный 4" xfId="576"/>
    <cellStyle name="Процентный 4 2" xfId="1278"/>
    <cellStyle name="Пункты п/п" xfId="549"/>
    <cellStyle name="Разница" xfId="550"/>
    <cellStyle name="Разница 2" xfId="665"/>
    <cellStyle name="Разница 2 2" xfId="1363"/>
    <cellStyle name="Разница 2 3" xfId="1814"/>
    <cellStyle name="Разница 3" xfId="1273"/>
    <cellStyle name="Разница 4" xfId="1780"/>
    <cellStyle name="Сводная таблица" xfId="551"/>
    <cellStyle name="Связанная ячейка 2" xfId="552"/>
    <cellStyle name="Связанная ячейка 3" xfId="706"/>
    <cellStyle name="Стиль 1" xfId="6"/>
    <cellStyle name="Стиль 1 2" xfId="554"/>
    <cellStyle name="Стиль 1 3" xfId="553"/>
    <cellStyle name="Стиль 1 4" xfId="666"/>
    <cellStyle name="Стиль 1_Лоты 14.09.2010_по общей сумме лимита Арч" xfId="555"/>
    <cellStyle name="Стиль ПЭО" xfId="556"/>
    <cellStyle name="Стиль ПЭО 2" xfId="667"/>
    <cellStyle name="Стиль ПЭО 2 2" xfId="1364"/>
    <cellStyle name="Стиль ПЭО 2 3" xfId="1836"/>
    <cellStyle name="Стиль ПЭО 3" xfId="1274"/>
    <cellStyle name="Стиль ПЭО 4" xfId="1812"/>
    <cellStyle name="Субсчет" xfId="557"/>
    <cellStyle name="Счет" xfId="558"/>
    <cellStyle name="Текст" xfId="559"/>
    <cellStyle name="Текст предупреждения 2" xfId="560"/>
    <cellStyle name="Текст предупреждения 3" xfId="712"/>
    <cellStyle name="тонны" xfId="561"/>
    <cellStyle name="Тысячи [0]_016.1." xfId="562"/>
    <cellStyle name="Тысячи_016.1." xfId="563"/>
    <cellStyle name="Финансовый" xfId="1" builtinId="3"/>
    <cellStyle name="Финансовый 11" xfId="1101"/>
    <cellStyle name="Финансовый 2" xfId="9"/>
    <cellStyle name="Финансовый 2 2" xfId="13"/>
    <cellStyle name="Финансовый 2 3" xfId="564"/>
    <cellStyle name="Финансовый 3" xfId="565"/>
    <cellStyle name="Финансовый 3 2" xfId="566"/>
    <cellStyle name="Финансовый 4" xfId="15"/>
    <cellStyle name="Финансовый 4 2" xfId="1110"/>
    <cellStyle name="Финансовый0[0]_FU_bal" xfId="567"/>
    <cellStyle name="Финансовый2" xfId="568"/>
    <cellStyle name="Финансовый2 2" xfId="668"/>
    <cellStyle name="Финансовый2 2 2" xfId="1365"/>
    <cellStyle name="Финансовый2 2 3" xfId="1132"/>
    <cellStyle name="Финансовый2 3" xfId="1275"/>
    <cellStyle name="Финансовый2 4" xfId="1115"/>
    <cellStyle name="Хороший 2" xfId="569"/>
    <cellStyle name="Хороший 3" xfId="700"/>
    <cellStyle name="Цена_продукта" xfId="570"/>
    <cellStyle name="Шапка" xfId="571"/>
    <cellStyle name="Шапка 2" xfId="669"/>
    <cellStyle name="Шапка 2 2" xfId="1366"/>
    <cellStyle name="Шапка 2 3" xfId="1853"/>
    <cellStyle name="Шапка 3" xfId="1276"/>
    <cellStyle name="Шапка 4" xfId="1779"/>
    <cellStyle name="ШАУ" xfId="572"/>
    <cellStyle name="ШАУ 2" xfId="670"/>
    <cellStyle name="ШАУ 2 2" xfId="1367"/>
    <cellStyle name="ШАУ 2 3" xfId="1786"/>
    <cellStyle name="ШАУ 3" xfId="1277"/>
    <cellStyle name="ШАУ 4" xfId="1114"/>
    <cellStyle name="ю_x001d_р§_x000c_зю_x0017__x000d_аюU_x0001_K_x0014_r_x0015__x0007__x0001__x0001_" xfId="573"/>
    <cellStyle name="標準_PL-CF sheet" xfId="574"/>
    <cellStyle name="䁺_x0001_" xfId="575"/>
  </cellStyles>
  <dxfs count="0"/>
  <tableStyles count="0" defaultTableStyle="TableStyleMedium2" defaultPivotStyle="PivotStyleLight16"/>
  <colors>
    <mruColors>
      <color rgb="FFF2F2F2"/>
      <color rgb="FFFED0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84731" cy="27435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572000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743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572000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84731" cy="2743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212620-948E-4838-A092-054827C7311F}"/>
            </a:ext>
          </a:extLst>
        </xdr:cNvPr>
        <xdr:cNvSpPr txBox="1"/>
      </xdr:nvSpPr>
      <xdr:spPr>
        <a:xfrm>
          <a:off x="8286750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84731" cy="27435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9CCE5D-40F1-4928-9DED-A53FEEAE7DF0}"/>
            </a:ext>
          </a:extLst>
        </xdr:cNvPr>
        <xdr:cNvSpPr txBox="1"/>
      </xdr:nvSpPr>
      <xdr:spPr>
        <a:xfrm>
          <a:off x="8286750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84731" cy="27435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D34E0C-B6A1-4966-B954-9340CFE9C00F}"/>
            </a:ext>
          </a:extLst>
        </xdr:cNvPr>
        <xdr:cNvSpPr txBox="1"/>
      </xdr:nvSpPr>
      <xdr:spPr>
        <a:xfrm>
          <a:off x="12087225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84731" cy="27435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8615CDE-142C-4C10-A1ED-0A956D38BF6A}"/>
            </a:ext>
          </a:extLst>
        </xdr:cNvPr>
        <xdr:cNvSpPr txBox="1"/>
      </xdr:nvSpPr>
      <xdr:spPr>
        <a:xfrm>
          <a:off x="12087225" y="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3;&#1072;&#1079;&#1087;&#1088;&#1086;&#1084;%20&#1085;&#1077;&#1092;&#1090;&#1100;%20-%20&#1040;&#1085;&#1075;&#1072;&#1088;&#1072;\&#1069;&#1082;&#1086;&#1085;&#1086;&#1084;&#1080;&#1082;&#1072;\&#1062;&#1077;&#1085;&#1086;&#1086;&#1073;&#1088;&#1072;&#1079;&#1086;&#1074;&#1072;&#1085;&#1080;&#1077;%20&#1087;&#1088;&#1080;%20&#1082;&#1086;&#1085;&#1090;&#1088;&#1072;&#1082;&#1090;&#1086;&#1074;&#1072;&#1085;&#1080;&#1080;%20&#1091;&#1089;&#1083;&#1091;&#1075;\003_&#1054;&#1073;&#1088;&#1072;&#1073;&#1086;&#1090;&#1082;&#1072;%20&#1075;&#1088;&#1072;&#1074;&#1080;&#1072;&#1088;&#1072;&#1079;&#1074;&#1077;&#1076;&#1082;&#1080;%20&#1080;%20&#1089;&#1098;&#1077;&#1084;&#1082;&#1080;%20&#1047;&#1070;\&#1057;&#1074;&#1086;&#1076;&#1085;&#1072;&#1103;%20&#1090;&#1072;&#1073;&#1083;&#1080;&#1094;&#1072;%20&#1050;&#1055;+%20&#1040;&#1085;&#1072;&#1083;&#1080;&#1079;%20&#1059;&#1069;&#1055;&#1080;&#1040;_&#1075;&#1088;&#1072;&#1074;&#1080;&#1072;&#1088;&#1072;&#1079;&#1074;&#1077;&#1076;&#1082;&#1072;_27.06.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6\sap\Documents%20and%20Settings\thonaidoo\My%20Documents\Deloitte%20Work\Companies\Harmony\HIP%20Roll%20Out\Masimong\Info%20Out\Model\DOCUME~1\DANIE~1.MUL\LOCALS~1\Temp\OPTERMISERstevemay05mar04+102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zprom-neft\dfs\&#1073;&#1102;&#1076;&#1078;&#1077;&#1090;&#1085;&#1072;&#1103;%20&#1084;&#1086;&#1076;&#1077;&#1083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89;&#1090;&#1086;&#1088;&#1086;&#1078;&#1076;&#1077;&#1085;&#1080;&#1103;\TASKS\Public\&#1053;&#1086;&#1074;&#1099;&#1081;%20&#1087;&#1086;&#1088;&#1090;\&#1052;&#1056;&#1054;\&#1051;&#1086;&#1090;%201\&#1052;&#1056;&#1054;_&#1050;&#1090;_RS_&#1089;&#1090;&#1076;_20_00%20&#1043;&#1055;&#1053;%20&#1071;&#1084;&#1072;&#1083;%20&#1053;&#1086;&#1074;&#1099;&#1081;%20&#1087;&#1086;&#1088;&#1090;%20&#1042;&#1046;&#1050;_22.06.&#1079;&#1087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ubina.EK\AppData\Local\Microsoft\Windows\Temporary%20Internet%20Files\Content.Outlook\FL9T9NFL\&#1052;&#1056;&#1054;_&#1050;&#1090;_RS_&#1089;&#1090;&#1076;_20_02%20&#1043;&#1055;&#1053;%20&#1040;&#1085;&#1075;&#1072;&#1088;&#1072;%2025.07.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.предложений"/>
      <sheetName val="Анализ УЭПиА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ntrol"/>
      <sheetName val="Graphs"/>
      <sheetName val="Data"/>
      <sheetName val="Module1"/>
      <sheetName val="Значение"/>
      <sheetName val="автофильтр"/>
      <sheetName val="Рабочий"/>
      <sheetName val="Лист1"/>
      <sheetName val="Справочник"/>
      <sheetName val="Списки"/>
      <sheetName val="Настройки"/>
      <sheetName val="Данные"/>
      <sheetName val="Input"/>
      <sheetName val="Статус"/>
      <sheetName val="database"/>
      <sheetName val="Прайс"/>
      <sheetName val="Лист2"/>
      <sheetName val="Справочник (не удалять)"/>
      <sheetName val="Расчет начальной цены (утв. ИК "/>
      <sheetName val="Тендер"/>
      <sheetName val="RSOILBAL"/>
      <sheetName val="БД"/>
      <sheetName val="П"/>
      <sheetName val="OPTERMISERstevemay05mar04+102DK"/>
      <sheetName val="График 1131 "/>
      <sheetName val="Май"/>
      <sheetName val="Лист3"/>
      <sheetName val="Исход."/>
      <sheetName val="2018г"/>
      <sheetName val="Свод лот"/>
      <sheetName val="Прайс_КГРП"/>
      <sheetName val="БД_общ"/>
      <sheetName val="Справочно"/>
      <sheetName val="Классификатор отказов"/>
      <sheetName val="БД_доп"/>
      <sheetName val="Справочник ЦФО"/>
      <sheetName val="нормативные сроки"/>
      <sheetName val="КТ-115 (версия 13.0)"/>
      <sheetName val="График"/>
      <sheetName val="Ставки и расценки"/>
      <sheetName val="Sheet3"/>
      <sheetName val="июн"/>
      <sheetName val="vs"/>
      <sheetName val="Классификаторы"/>
      <sheetName val="1"/>
      <sheetName val="Список для шаблона"/>
      <sheetName val="Смета"/>
      <sheetName val="Справочники"/>
      <sheetName val="вспом Списки"/>
      <sheetName val="Комментарии ЦОУЗ к формированию"/>
      <sheetName val="Справочники (2)"/>
      <sheetName val="7. Costs"/>
      <sheetName val="Groupings"/>
      <sheetName val="список"/>
      <sheetName val="Дебиторы"/>
      <sheetName val="#ССЫЛКА"/>
      <sheetName val="2003г."/>
      <sheetName val="Список (2)"/>
      <sheetName val="НМЦ II (вывоз НСЖ 20-21)"/>
      <sheetName val="#¡REF"/>
      <sheetName val="SOW"/>
      <sheetName val="PnL CPS"/>
      <sheetName val="Product Revenue"/>
      <sheetName val="Quotes"/>
      <sheetName val="Equip Rental&amp;Depreciation"/>
      <sheetName val="M&amp;S"/>
      <sheetName val="НС"/>
      <sheetName val="Transportation"/>
      <sheetName val="Service Revenue"/>
      <sheetName val="Параметры"/>
      <sheetName val="Инструкция"/>
      <sheetName val="Расчет_начальной_цены_(утв__ИК_"/>
      <sheetName val="Справочник_(не_удалять)"/>
      <sheetName val="График_1131_"/>
      <sheetName val="Исход_"/>
      <sheetName val="Свод_лот"/>
      <sheetName val="Классификатор_отказов"/>
      <sheetName val="Справочник_ЦФО"/>
      <sheetName val="нормативные_сроки"/>
      <sheetName val="КТ-115_(версия_13_0)"/>
      <sheetName val="Ставки_и_расценки"/>
      <sheetName val="Список_для_шаблона"/>
      <sheetName val="вспом_Списки"/>
      <sheetName val="Комментарии_ЦОУЗ_к_формированию"/>
      <sheetName val="Параметры_i"/>
      <sheetName val="text"/>
      <sheetName val="АТК-86_00089"/>
      <sheetName val="Издержки обращения"/>
      <sheetName val="декабрь"/>
      <sheetName val="Tabulation Specification"/>
      <sheetName val="Условия по ТЗ (скрыть)"/>
      <sheetName val="ТУ Хакасия Переработка"/>
      <sheetName val="предлаг. - Премия 33%+ПН "/>
      <sheetName val="ТУ Хакасия Переработка (2)"/>
      <sheetName val="vec"/>
      <sheetName val="база"/>
      <sheetName val="Справочник ЭЦН"/>
      <sheetName val="Справочник по пластам"/>
      <sheetName val="Расчет_начальной_цены_(утв__ИК1"/>
      <sheetName val="Справочник_(не_удалять)1"/>
      <sheetName val="График_1131_1"/>
      <sheetName val="Исход_1"/>
      <sheetName val="Свод_лот1"/>
      <sheetName val="Классификатор_отказов1"/>
      <sheetName val="Справочник_ЦФО1"/>
      <sheetName val="нормативные_сроки1"/>
      <sheetName val="КТ-115_(версия_13_0)1"/>
      <sheetName val="Ставки_и_расценки1"/>
      <sheetName val="Список_для_шаблона1"/>
      <sheetName val="вспом_Списки1"/>
      <sheetName val="Комментарии_ЦОУЗ_к_формировани1"/>
      <sheetName val="Справочники_(2)"/>
      <sheetName val="7__Costs"/>
      <sheetName val="Список_(2)"/>
      <sheetName val="2003г_"/>
      <sheetName val="НМЦ_II_(вывоз_НСЖ_20-21)"/>
      <sheetName val="PnL_CPS"/>
      <sheetName val="Product_Revenue"/>
      <sheetName val="Equip_Rental&amp;Depreciation"/>
      <sheetName val="Service_Revenue"/>
      <sheetName val="Издержки_обращения"/>
      <sheetName val="Tabulation_Specification"/>
      <sheetName val="Условия_по_ТЗ_(скрыть)"/>
      <sheetName val="ТУ_Хакасия_Переработка"/>
      <sheetName val="предлаг__-_Премия_33%+ПН_"/>
      <sheetName val="ТУ_Хакасия_Переработка_(2)"/>
      <sheetName val="авиа "/>
      <sheetName val="Списки и формулы"/>
      <sheetName val="Факт Dink-Inv 2004"/>
      <sheetName val="Номенклатурные группы"/>
      <sheetName val="ооо &quot; нпрс-1&quot; (ктрс и прочие)"/>
      <sheetName val="Hyperionlink"/>
      <sheetName val="RnM"/>
      <sheetName val="Downstream1 2YNORM"/>
      <sheetName val="RefiningnMarketing new"/>
      <sheetName val="Тер коэф (сортировка)"/>
      <sheetName val="rollforward"/>
      <sheetName val="analysis"/>
      <sheetName val="Категории DB"/>
      <sheetName val="опт"/>
      <sheetName val="СТАВКИ_I"/>
      <sheetName val="col 21169"/>
      <sheetName val="Реестр_2022"/>
      <sheetName val="Appendix 1"/>
      <sheetName val="новуренг"/>
      <sheetName val="TRAFFIC CALC"/>
      <sheetName val="TRAFFIC PARM"/>
      <sheetName val="ECONOMIC DATA"/>
      <sheetName val="XLR_NoRangeSheet"/>
      <sheetName val="proforma"/>
      <sheetName val="база общ"/>
      <sheetName val="Intro"/>
      <sheetName val="бурение"/>
      <sheetName val="гр5(о)"/>
      <sheetName val="тех.лист"/>
      <sheetName val="Информация по ЭДО"/>
      <sheetName val="КУ1"/>
      <sheetName val="Расчет_начальной_цены_(утв__ИК2"/>
      <sheetName val="Справочник_(не_удалять)2"/>
      <sheetName val="График_1131_2"/>
      <sheetName val="Исход_2"/>
      <sheetName val="Свод_лот2"/>
      <sheetName val="Классификатор_отказов2"/>
      <sheetName val="Справочник_ЦФО2"/>
      <sheetName val="нормативные_сроки2"/>
      <sheetName val="КТ-115_(версия_13_0)2"/>
      <sheetName val="Ставки_и_расценки2"/>
      <sheetName val="Список_для_шаблона2"/>
      <sheetName val="вспом_Списки2"/>
      <sheetName val="Комментарии_ЦОУЗ_к_формировани2"/>
      <sheetName val="Справочники_(2)1"/>
      <sheetName val="7__Costs1"/>
      <sheetName val="PnL_CPS1"/>
      <sheetName val="Product_Revenue1"/>
      <sheetName val="Equip_Rental&amp;Depreciation1"/>
      <sheetName val="Service_Revenue1"/>
      <sheetName val="2003г_1"/>
      <sheetName val="Список_(2)1"/>
      <sheetName val="НМЦ_II_(вывоз_НСЖ_20-21)1"/>
      <sheetName val="Издержки_обращения1"/>
      <sheetName val="Tabulation_Specification1"/>
      <sheetName val="Условия_по_ТЗ_(скрыть)1"/>
      <sheetName val="ТУ_Хакасия_Переработка1"/>
      <sheetName val="предлаг__-_Премия_33%+ПН_1"/>
      <sheetName val="ТУ_Хакасия_Переработка_(2)1"/>
      <sheetName val="Справочник_ЭЦН"/>
      <sheetName val="Справочник_по_пластам"/>
      <sheetName val="Downstream1_2YNORM"/>
      <sheetName val="RefiningnMarketing_new"/>
      <sheetName val="авиа_"/>
      <sheetName val="Списки_и_формулы"/>
      <sheetName val="ооо_&quot;_нпрс-1&quot;_(ктрс_и_прочие)"/>
      <sheetName val="Факт_Dink-Inv_2004"/>
      <sheetName val="Номенклатурные_группы"/>
      <sheetName val="Тер_коэф_(сортировка)"/>
      <sheetName val="Категории_DB"/>
      <sheetName val="Э"/>
      <sheetName val="1999"/>
      <sheetName val="s"/>
      <sheetName val="Output"/>
      <sheetName val="Trends"/>
      <sheetName val="Чона v"/>
      <sheetName val="1_Номенклатурный справочник"/>
      <sheetName val="Abbreviations缩写"/>
      <sheetName val="Load List负荷表"/>
      <sheetName val="VDR Code"/>
      <sheetName val="птвс-8 оборудование"/>
      <sheetName val="units costs"/>
      <sheetName val="assumptions"/>
      <sheetName val="values"/>
      <sheetName val="plan_2011"/>
      <sheetName val="Суточная"/>
      <sheetName val="DR-ГП"/>
      <sheetName val="Итого"/>
      <sheetName val="материалы"/>
      <sheetName val="sapactivexlhiddensheet"/>
      <sheetName val="4010(calc)"/>
      <sheetName val="Стоимость FTE"/>
      <sheetName val="словарь"/>
      <sheetName val="СВОД ОСР"/>
      <sheetName val="S.INFRA.WIFI"/>
      <sheetName val="БЛВС"/>
      <sheetName val="TEHSHEET"/>
      <sheetName val="col_21169"/>
      <sheetName val="TITLES"/>
      <sheetName val="input_names"/>
      <sheetName val="Статистика по травматизму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20"/>
      <sheetName val="21.3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format"/>
      <sheetName val="СВОДНАЯ "/>
      <sheetName val="STAT&quot;D&quot;CHG"/>
      <sheetName val="Sheet1"/>
      <sheetName val="Appendix_1"/>
      <sheetName val="TRAFFIC_CALC"/>
      <sheetName val="TRAFFIC_PARM"/>
      <sheetName val="ECONOMIC_DATA"/>
      <sheetName val="List"/>
      <sheetName val="СТАВКИ_III"/>
      <sheetName val="справочник "/>
      <sheetName val="ТОП 12"/>
      <sheetName val="сутт"/>
      <sheetName val="FST5"/>
      <sheetName val="ид смр"/>
      <sheetName val="ид пнр"/>
      <sheetName val="2.2 Эфф-ть БР-50"/>
      <sheetName val="mto"/>
      <sheetName val="Словари"/>
      <sheetName val="пдр"/>
      <sheetName val="IT Questionnaire"/>
      <sheetName val="Баланс"/>
      <sheetName val="Capacity"/>
      <sheetName val="Modes"/>
      <sheetName val="раздел i"/>
      <sheetName val="ГРУППА"/>
      <sheetName val="Фин ставки"/>
      <sheetName val="Цена АЗС"/>
      <sheetName val="Акцизы"/>
      <sheetName val="WoodMac"/>
      <sheetName val="Цена на нефть, USD"/>
      <sheetName val="Транспорт"/>
      <sheetName val="Инфляция"/>
      <sheetName val="NetBack"/>
      <sheetName val="Налоги"/>
      <sheetName val="Gas"/>
      <sheetName val="Премии"/>
      <sheetName val="Прогноз цен"/>
      <sheetName val="ед изм"/>
      <sheetName val="исх.данные"/>
      <sheetName val="ц_1991"/>
      <sheetName val="гпу"/>
      <sheetName val="гп_2"/>
      <sheetName val="гп_3"/>
      <sheetName val="гп_5"/>
      <sheetName val="гп_6"/>
      <sheetName val="production and spend"/>
      <sheetName val="index"/>
      <sheetName val="Ставки"/>
      <sheetName val="columne"/>
      <sheetName val="cost-tz"/>
      <sheetName val="wells_graf"/>
      <sheetName val="wells"/>
      <sheetName val="p&amp;l - 2nd year"/>
      <sheetName val="Обоснование"/>
      <sheetName val="№ Договора"/>
      <sheetName val="Бобровка"/>
      <sheetName val="Journals"/>
      <sheetName val="Main"/>
      <sheetName val="Курсы"/>
      <sheetName val="Статистика для отчета на ЕОЛ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>
        <row r="13">
          <cell r="H13">
            <v>1</v>
          </cell>
          <cell r="I13">
            <v>1</v>
          </cell>
          <cell r="J13">
            <v>912</v>
          </cell>
          <cell r="K13">
            <v>120</v>
          </cell>
        </row>
        <row r="14">
          <cell r="H14">
            <v>1</v>
          </cell>
          <cell r="I14">
            <v>1</v>
          </cell>
          <cell r="J14">
            <v>440</v>
          </cell>
          <cell r="K14">
            <v>120</v>
          </cell>
        </row>
        <row r="15">
          <cell r="H15">
            <v>1</v>
          </cell>
          <cell r="I15">
            <v>1</v>
          </cell>
          <cell r="J15">
            <v>317</v>
          </cell>
          <cell r="K15">
            <v>120</v>
          </cell>
        </row>
        <row r="16">
          <cell r="H16">
            <v>2</v>
          </cell>
          <cell r="I16">
            <v>1</v>
          </cell>
          <cell r="J16">
            <v>1059</v>
          </cell>
          <cell r="K16">
            <v>120</v>
          </cell>
        </row>
        <row r="17">
          <cell r="H17">
            <v>7</v>
          </cell>
          <cell r="I17">
            <v>11</v>
          </cell>
          <cell r="J17">
            <v>1198</v>
          </cell>
          <cell r="K17">
            <v>120</v>
          </cell>
        </row>
        <row r="18">
          <cell r="H18">
            <v>8</v>
          </cell>
          <cell r="I18">
            <v>10</v>
          </cell>
          <cell r="J18">
            <v>1220</v>
          </cell>
          <cell r="K18">
            <v>120</v>
          </cell>
        </row>
        <row r="19">
          <cell r="H19">
            <v>8</v>
          </cell>
          <cell r="I19">
            <v>24</v>
          </cell>
          <cell r="J19">
            <v>741</v>
          </cell>
          <cell r="K19">
            <v>120</v>
          </cell>
        </row>
        <row r="20">
          <cell r="H20">
            <v>9</v>
          </cell>
          <cell r="I20">
            <v>12</v>
          </cell>
          <cell r="J20">
            <v>324</v>
          </cell>
          <cell r="K20">
            <v>120</v>
          </cell>
        </row>
        <row r="21">
          <cell r="H21">
            <v>9</v>
          </cell>
          <cell r="I21">
            <v>13</v>
          </cell>
          <cell r="J21">
            <v>1130</v>
          </cell>
          <cell r="K21">
            <v>120</v>
          </cell>
        </row>
        <row r="22">
          <cell r="H22">
            <v>9</v>
          </cell>
          <cell r="I22">
            <v>14</v>
          </cell>
          <cell r="J22">
            <v>300</v>
          </cell>
          <cell r="K22">
            <v>120</v>
          </cell>
        </row>
        <row r="23">
          <cell r="H23">
            <v>10</v>
          </cell>
          <cell r="I23">
            <v>23</v>
          </cell>
          <cell r="J23">
            <v>853</v>
          </cell>
          <cell r="K23">
            <v>120</v>
          </cell>
        </row>
        <row r="24">
          <cell r="H24">
            <v>10</v>
          </cell>
          <cell r="I24">
            <v>28</v>
          </cell>
          <cell r="J24">
            <v>1210</v>
          </cell>
          <cell r="K24">
            <v>120</v>
          </cell>
        </row>
        <row r="25">
          <cell r="H25">
            <v>11</v>
          </cell>
          <cell r="I25">
            <v>9</v>
          </cell>
          <cell r="J25">
            <v>764.5</v>
          </cell>
          <cell r="K25">
            <v>120</v>
          </cell>
        </row>
        <row r="26">
          <cell r="H26">
            <v>11</v>
          </cell>
          <cell r="I26">
            <v>10</v>
          </cell>
          <cell r="J26">
            <v>939</v>
          </cell>
          <cell r="K26">
            <v>120</v>
          </cell>
        </row>
        <row r="27">
          <cell r="H27">
            <v>11</v>
          </cell>
          <cell r="I27">
            <v>10</v>
          </cell>
          <cell r="J27">
            <v>836</v>
          </cell>
          <cell r="K27">
            <v>120</v>
          </cell>
        </row>
        <row r="28">
          <cell r="H28">
            <v>12</v>
          </cell>
          <cell r="I28">
            <v>10</v>
          </cell>
          <cell r="J28">
            <v>829.8</v>
          </cell>
          <cell r="K28">
            <v>120</v>
          </cell>
        </row>
        <row r="29">
          <cell r="H29">
            <v>12</v>
          </cell>
          <cell r="I29">
            <v>18</v>
          </cell>
          <cell r="J29">
            <v>1026.5</v>
          </cell>
          <cell r="K29">
            <v>120</v>
          </cell>
        </row>
        <row r="30">
          <cell r="H30">
            <v>13</v>
          </cell>
          <cell r="I30">
            <v>16</v>
          </cell>
          <cell r="J30">
            <v>1010</v>
          </cell>
          <cell r="K30">
            <v>120</v>
          </cell>
        </row>
        <row r="31">
          <cell r="H31">
            <v>13</v>
          </cell>
          <cell r="I31">
            <v>25</v>
          </cell>
          <cell r="J31">
            <v>562</v>
          </cell>
          <cell r="K31">
            <v>120</v>
          </cell>
        </row>
        <row r="32">
          <cell r="H32">
            <v>14</v>
          </cell>
          <cell r="I32">
            <v>2</v>
          </cell>
          <cell r="J32">
            <v>1384</v>
          </cell>
          <cell r="K32">
            <v>120</v>
          </cell>
        </row>
        <row r="33">
          <cell r="H33">
            <v>14</v>
          </cell>
          <cell r="I33">
            <v>12</v>
          </cell>
          <cell r="J33">
            <v>1196</v>
          </cell>
          <cell r="K33">
            <v>120</v>
          </cell>
        </row>
        <row r="34">
          <cell r="H34">
            <v>14</v>
          </cell>
          <cell r="I34">
            <v>32</v>
          </cell>
          <cell r="J34">
            <v>663</v>
          </cell>
          <cell r="K34">
            <v>120</v>
          </cell>
        </row>
        <row r="35">
          <cell r="H35">
            <v>15</v>
          </cell>
          <cell r="I35">
            <v>20</v>
          </cell>
          <cell r="J35">
            <v>861</v>
          </cell>
          <cell r="K35">
            <v>120</v>
          </cell>
        </row>
        <row r="36">
          <cell r="H36">
            <v>16</v>
          </cell>
          <cell r="I36">
            <v>13</v>
          </cell>
          <cell r="J36">
            <v>319</v>
          </cell>
          <cell r="K36">
            <v>120</v>
          </cell>
        </row>
        <row r="37">
          <cell r="H37">
            <v>17</v>
          </cell>
          <cell r="I37">
            <v>13</v>
          </cell>
          <cell r="J37">
            <v>1420</v>
          </cell>
          <cell r="K37">
            <v>120</v>
          </cell>
        </row>
        <row r="38">
          <cell r="H38">
            <v>17</v>
          </cell>
          <cell r="I38">
            <v>16</v>
          </cell>
          <cell r="J38">
            <v>384.7</v>
          </cell>
          <cell r="K38">
            <v>120</v>
          </cell>
        </row>
        <row r="39">
          <cell r="H39">
            <v>17</v>
          </cell>
          <cell r="I39">
            <v>23</v>
          </cell>
          <cell r="J39">
            <v>955</v>
          </cell>
          <cell r="K39">
            <v>120</v>
          </cell>
        </row>
        <row r="40">
          <cell r="H40">
            <v>17</v>
          </cell>
          <cell r="I40">
            <v>26</v>
          </cell>
          <cell r="J40">
            <v>1228</v>
          </cell>
          <cell r="K40">
            <v>120</v>
          </cell>
        </row>
        <row r="41">
          <cell r="H41">
            <v>17</v>
          </cell>
          <cell r="I41">
            <v>33</v>
          </cell>
          <cell r="J41">
            <v>1127</v>
          </cell>
          <cell r="K41">
            <v>120</v>
          </cell>
        </row>
        <row r="42">
          <cell r="H42">
            <v>17</v>
          </cell>
          <cell r="I42">
            <v>46</v>
          </cell>
          <cell r="J42">
            <v>886</v>
          </cell>
          <cell r="K42">
            <v>120</v>
          </cell>
        </row>
        <row r="43">
          <cell r="H43">
            <v>19</v>
          </cell>
          <cell r="I43">
            <v>32</v>
          </cell>
          <cell r="J43">
            <v>1174</v>
          </cell>
          <cell r="K43">
            <v>120</v>
          </cell>
        </row>
        <row r="44">
          <cell r="H44">
            <v>21</v>
          </cell>
          <cell r="I44">
            <v>22</v>
          </cell>
          <cell r="J44">
            <v>156</v>
          </cell>
          <cell r="K44">
            <v>120</v>
          </cell>
        </row>
        <row r="45">
          <cell r="H45">
            <v>22</v>
          </cell>
          <cell r="I45">
            <v>13</v>
          </cell>
          <cell r="J45">
            <v>847.3</v>
          </cell>
          <cell r="K45">
            <v>120</v>
          </cell>
        </row>
        <row r="46">
          <cell r="H46">
            <v>22</v>
          </cell>
          <cell r="I46">
            <v>22</v>
          </cell>
          <cell r="J46">
            <v>1029.5999999999999</v>
          </cell>
          <cell r="K46">
            <v>120</v>
          </cell>
        </row>
        <row r="47">
          <cell r="H47">
            <v>22</v>
          </cell>
          <cell r="I47">
            <v>23</v>
          </cell>
          <cell r="J47">
            <v>913.6</v>
          </cell>
          <cell r="K47">
            <v>120</v>
          </cell>
        </row>
        <row r="48">
          <cell r="H48">
            <v>22</v>
          </cell>
          <cell r="I48">
            <v>28</v>
          </cell>
          <cell r="J48">
            <v>369</v>
          </cell>
          <cell r="K48">
            <v>120</v>
          </cell>
        </row>
        <row r="49">
          <cell r="H49">
            <v>22</v>
          </cell>
          <cell r="I49">
            <v>45</v>
          </cell>
          <cell r="J49">
            <v>1214</v>
          </cell>
          <cell r="K49">
            <v>120</v>
          </cell>
        </row>
        <row r="50">
          <cell r="H50">
            <v>22</v>
          </cell>
          <cell r="I50">
            <v>55</v>
          </cell>
          <cell r="J50">
            <v>1067.4000000000001</v>
          </cell>
          <cell r="K50">
            <v>120</v>
          </cell>
        </row>
        <row r="51">
          <cell r="H51">
            <v>22</v>
          </cell>
          <cell r="I51">
            <v>22</v>
          </cell>
          <cell r="J51">
            <v>1193</v>
          </cell>
          <cell r="K51">
            <v>120</v>
          </cell>
        </row>
        <row r="52">
          <cell r="H52">
            <v>22</v>
          </cell>
          <cell r="I52">
            <v>48</v>
          </cell>
          <cell r="J52">
            <v>911.6</v>
          </cell>
          <cell r="K52">
            <v>120</v>
          </cell>
        </row>
        <row r="53">
          <cell r="H53">
            <v>23</v>
          </cell>
          <cell r="I53">
            <v>48</v>
          </cell>
          <cell r="J53">
            <v>910.3</v>
          </cell>
          <cell r="K53">
            <v>120</v>
          </cell>
        </row>
        <row r="54">
          <cell r="H54">
            <v>23</v>
          </cell>
          <cell r="I54">
            <v>50</v>
          </cell>
          <cell r="J54">
            <v>911.4</v>
          </cell>
          <cell r="K54">
            <v>120</v>
          </cell>
        </row>
        <row r="55">
          <cell r="H55">
            <v>24</v>
          </cell>
          <cell r="I55">
            <v>9</v>
          </cell>
          <cell r="J55">
            <v>913</v>
          </cell>
          <cell r="K55">
            <v>120</v>
          </cell>
        </row>
        <row r="56">
          <cell r="H56">
            <v>24</v>
          </cell>
          <cell r="I56">
            <v>38</v>
          </cell>
          <cell r="J56">
            <v>885</v>
          </cell>
          <cell r="K56">
            <v>120</v>
          </cell>
        </row>
        <row r="57">
          <cell r="H57">
            <v>24</v>
          </cell>
          <cell r="I57">
            <v>51</v>
          </cell>
          <cell r="J57">
            <v>911.7</v>
          </cell>
          <cell r="K57">
            <v>120</v>
          </cell>
        </row>
        <row r="58">
          <cell r="H58">
            <v>24</v>
          </cell>
          <cell r="I58">
            <v>55</v>
          </cell>
          <cell r="J58">
            <v>1032.2</v>
          </cell>
          <cell r="K58">
            <v>120</v>
          </cell>
        </row>
        <row r="59">
          <cell r="H59">
            <v>24</v>
          </cell>
          <cell r="I59">
            <v>48</v>
          </cell>
          <cell r="J59">
            <v>1031.3</v>
          </cell>
          <cell r="K59">
            <v>120</v>
          </cell>
        </row>
        <row r="60">
          <cell r="H60">
            <v>24</v>
          </cell>
          <cell r="I60">
            <v>49</v>
          </cell>
          <cell r="J60">
            <v>910.1</v>
          </cell>
          <cell r="K60">
            <v>120</v>
          </cell>
        </row>
        <row r="61">
          <cell r="H61">
            <v>24</v>
          </cell>
          <cell r="I61">
            <v>51</v>
          </cell>
          <cell r="J61">
            <v>910.4</v>
          </cell>
          <cell r="K61">
            <v>120</v>
          </cell>
        </row>
        <row r="62">
          <cell r="H62">
            <v>24</v>
          </cell>
          <cell r="I62">
            <v>52</v>
          </cell>
          <cell r="J62">
            <v>913.3</v>
          </cell>
          <cell r="K62">
            <v>120</v>
          </cell>
        </row>
        <row r="63">
          <cell r="H63">
            <v>24</v>
          </cell>
          <cell r="I63">
            <v>55</v>
          </cell>
          <cell r="J63">
            <v>909.7</v>
          </cell>
          <cell r="K63">
            <v>120</v>
          </cell>
        </row>
        <row r="64">
          <cell r="H64">
            <v>25</v>
          </cell>
          <cell r="I64">
            <v>20</v>
          </cell>
          <cell r="J64">
            <v>875</v>
          </cell>
          <cell r="K64">
            <v>120</v>
          </cell>
        </row>
        <row r="65">
          <cell r="H65">
            <v>25</v>
          </cell>
          <cell r="I65">
            <v>43</v>
          </cell>
          <cell r="J65">
            <v>1007.3</v>
          </cell>
          <cell r="K65">
            <v>120</v>
          </cell>
        </row>
        <row r="66">
          <cell r="H66">
            <v>25</v>
          </cell>
          <cell r="I66">
            <v>46</v>
          </cell>
          <cell r="J66">
            <v>1120.2</v>
          </cell>
          <cell r="K66">
            <v>120</v>
          </cell>
        </row>
        <row r="67">
          <cell r="H67">
            <v>25</v>
          </cell>
          <cell r="I67">
            <v>53</v>
          </cell>
          <cell r="J67">
            <v>1033.0999999999999</v>
          </cell>
          <cell r="K67">
            <v>120</v>
          </cell>
        </row>
        <row r="68">
          <cell r="H68">
            <v>25</v>
          </cell>
          <cell r="I68">
            <v>55</v>
          </cell>
          <cell r="J68">
            <v>911.9</v>
          </cell>
          <cell r="K68">
            <v>120</v>
          </cell>
        </row>
        <row r="69">
          <cell r="H69">
            <v>25</v>
          </cell>
          <cell r="I69">
            <v>49</v>
          </cell>
          <cell r="J69">
            <v>910</v>
          </cell>
          <cell r="K69">
            <v>120</v>
          </cell>
        </row>
        <row r="70">
          <cell r="H70">
            <v>25</v>
          </cell>
          <cell r="I70">
            <v>49</v>
          </cell>
          <cell r="J70">
            <v>909.8</v>
          </cell>
          <cell r="K70">
            <v>120</v>
          </cell>
        </row>
        <row r="71">
          <cell r="H71">
            <v>25</v>
          </cell>
          <cell r="I71">
            <v>55</v>
          </cell>
          <cell r="J71">
            <v>910.6</v>
          </cell>
          <cell r="K71">
            <v>120</v>
          </cell>
        </row>
        <row r="72">
          <cell r="H72">
            <v>26</v>
          </cell>
          <cell r="I72">
            <v>21</v>
          </cell>
          <cell r="J72">
            <v>486</v>
          </cell>
          <cell r="K72">
            <v>120</v>
          </cell>
        </row>
        <row r="73">
          <cell r="H73">
            <v>26</v>
          </cell>
          <cell r="I73">
            <v>49</v>
          </cell>
          <cell r="J73">
            <v>912.1</v>
          </cell>
          <cell r="K73">
            <v>120</v>
          </cell>
        </row>
        <row r="74">
          <cell r="H74">
            <v>26</v>
          </cell>
          <cell r="I74">
            <v>52</v>
          </cell>
          <cell r="J74">
            <v>461.6</v>
          </cell>
          <cell r="K74">
            <v>120</v>
          </cell>
        </row>
        <row r="75">
          <cell r="H75">
            <v>26</v>
          </cell>
          <cell r="I75">
            <v>52</v>
          </cell>
          <cell r="J75">
            <v>912</v>
          </cell>
          <cell r="K75">
            <v>120</v>
          </cell>
        </row>
        <row r="76">
          <cell r="H76">
            <v>27</v>
          </cell>
          <cell r="I76">
            <v>13</v>
          </cell>
          <cell r="J76">
            <v>847</v>
          </cell>
          <cell r="K76">
            <v>120</v>
          </cell>
        </row>
        <row r="77">
          <cell r="H77">
            <v>27</v>
          </cell>
          <cell r="I77">
            <v>17</v>
          </cell>
          <cell r="J77">
            <v>910.6</v>
          </cell>
          <cell r="K77">
            <v>120</v>
          </cell>
        </row>
        <row r="78">
          <cell r="H78">
            <v>27</v>
          </cell>
          <cell r="I78">
            <v>18</v>
          </cell>
          <cell r="J78">
            <v>1004.5</v>
          </cell>
          <cell r="K78">
            <v>120</v>
          </cell>
        </row>
        <row r="79">
          <cell r="H79">
            <v>27</v>
          </cell>
          <cell r="I79">
            <v>26</v>
          </cell>
          <cell r="J79">
            <v>911.3</v>
          </cell>
          <cell r="K79">
            <v>120</v>
          </cell>
        </row>
        <row r="80">
          <cell r="H80">
            <v>27</v>
          </cell>
          <cell r="I80">
            <v>47</v>
          </cell>
          <cell r="J80">
            <v>1034.7</v>
          </cell>
          <cell r="K80">
            <v>120</v>
          </cell>
        </row>
        <row r="81">
          <cell r="H81">
            <v>27</v>
          </cell>
          <cell r="I81">
            <v>55</v>
          </cell>
          <cell r="J81">
            <v>913.1</v>
          </cell>
          <cell r="K81">
            <v>120</v>
          </cell>
        </row>
        <row r="82">
          <cell r="H82">
            <v>28</v>
          </cell>
          <cell r="I82">
            <v>11</v>
          </cell>
          <cell r="J82">
            <v>784</v>
          </cell>
          <cell r="K82">
            <v>120</v>
          </cell>
        </row>
        <row r="83">
          <cell r="H83">
            <v>28</v>
          </cell>
          <cell r="I83">
            <v>11</v>
          </cell>
          <cell r="J83">
            <v>662</v>
          </cell>
          <cell r="K83">
            <v>120</v>
          </cell>
        </row>
        <row r="84">
          <cell r="H84">
            <v>28</v>
          </cell>
          <cell r="I84">
            <v>15</v>
          </cell>
          <cell r="J84">
            <v>862.3</v>
          </cell>
          <cell r="K84">
            <v>120</v>
          </cell>
        </row>
        <row r="85">
          <cell r="H85">
            <v>28</v>
          </cell>
          <cell r="I85">
            <v>50</v>
          </cell>
          <cell r="J85">
            <v>1033.9000000000001</v>
          </cell>
          <cell r="K85">
            <v>120</v>
          </cell>
        </row>
        <row r="86">
          <cell r="H86">
            <v>29</v>
          </cell>
          <cell r="I86">
            <v>14</v>
          </cell>
          <cell r="J86">
            <v>1079</v>
          </cell>
          <cell r="K86">
            <v>120</v>
          </cell>
        </row>
        <row r="87">
          <cell r="H87">
            <v>29</v>
          </cell>
          <cell r="I87">
            <v>55</v>
          </cell>
          <cell r="J87">
            <v>912.2</v>
          </cell>
          <cell r="K87">
            <v>120</v>
          </cell>
        </row>
        <row r="88">
          <cell r="H88">
            <v>31</v>
          </cell>
          <cell r="I88">
            <v>22</v>
          </cell>
          <cell r="J88">
            <v>620</v>
          </cell>
          <cell r="K88">
            <v>120</v>
          </cell>
        </row>
        <row r="89">
          <cell r="H89">
            <v>32</v>
          </cell>
          <cell r="I89">
            <v>10</v>
          </cell>
          <cell r="J89">
            <v>898</v>
          </cell>
          <cell r="K89">
            <v>120</v>
          </cell>
        </row>
        <row r="90">
          <cell r="H90">
            <v>32</v>
          </cell>
          <cell r="I90">
            <v>11</v>
          </cell>
          <cell r="J90">
            <v>676</v>
          </cell>
          <cell r="K90">
            <v>120</v>
          </cell>
        </row>
        <row r="91">
          <cell r="H91">
            <v>33</v>
          </cell>
          <cell r="I91">
            <v>15</v>
          </cell>
          <cell r="J91">
            <v>1100.0999999999999</v>
          </cell>
          <cell r="K91">
            <v>120</v>
          </cell>
        </row>
        <row r="92">
          <cell r="H92">
            <v>33</v>
          </cell>
          <cell r="I92">
            <v>24</v>
          </cell>
          <cell r="J92">
            <v>1010.4</v>
          </cell>
          <cell r="K92">
            <v>120</v>
          </cell>
        </row>
        <row r="93">
          <cell r="H93">
            <v>33</v>
          </cell>
          <cell r="I93">
            <v>27</v>
          </cell>
          <cell r="J93">
            <v>911.2</v>
          </cell>
          <cell r="K93">
            <v>120</v>
          </cell>
        </row>
        <row r="94">
          <cell r="H94">
            <v>33</v>
          </cell>
          <cell r="I94">
            <v>35</v>
          </cell>
          <cell r="J94">
            <v>1140</v>
          </cell>
          <cell r="K94">
            <v>120</v>
          </cell>
        </row>
        <row r="95">
          <cell r="H95">
            <v>33</v>
          </cell>
          <cell r="I95">
            <v>34</v>
          </cell>
          <cell r="J95">
            <v>1030.5</v>
          </cell>
          <cell r="K95">
            <v>120</v>
          </cell>
        </row>
        <row r="96">
          <cell r="H96">
            <v>34</v>
          </cell>
          <cell r="I96">
            <v>26</v>
          </cell>
          <cell r="J96">
            <v>901</v>
          </cell>
          <cell r="K96">
            <v>120</v>
          </cell>
        </row>
        <row r="97">
          <cell r="H97">
            <v>35</v>
          </cell>
          <cell r="I97">
            <v>17</v>
          </cell>
          <cell r="J97">
            <v>204.7</v>
          </cell>
          <cell r="K97">
            <v>120</v>
          </cell>
        </row>
        <row r="98">
          <cell r="H98">
            <v>36</v>
          </cell>
          <cell r="I98">
            <v>16</v>
          </cell>
          <cell r="J98">
            <v>947</v>
          </cell>
          <cell r="K98">
            <v>120</v>
          </cell>
        </row>
        <row r="99">
          <cell r="H99">
            <v>36</v>
          </cell>
          <cell r="I99">
            <v>16</v>
          </cell>
          <cell r="J99">
            <v>981.7</v>
          </cell>
          <cell r="K99">
            <v>120</v>
          </cell>
        </row>
        <row r="100">
          <cell r="H100">
            <v>36</v>
          </cell>
          <cell r="I100">
            <v>18</v>
          </cell>
          <cell r="J100">
            <v>911.1</v>
          </cell>
          <cell r="K100">
            <v>120</v>
          </cell>
        </row>
        <row r="101">
          <cell r="H101">
            <v>36</v>
          </cell>
          <cell r="I101">
            <v>19</v>
          </cell>
          <cell r="J101">
            <v>479</v>
          </cell>
          <cell r="K101">
            <v>120</v>
          </cell>
        </row>
        <row r="102">
          <cell r="H102">
            <v>37</v>
          </cell>
          <cell r="I102">
            <v>12</v>
          </cell>
          <cell r="J102">
            <v>755</v>
          </cell>
          <cell r="K102">
            <v>120</v>
          </cell>
        </row>
        <row r="103">
          <cell r="H103">
            <v>37</v>
          </cell>
          <cell r="I103">
            <v>13</v>
          </cell>
          <cell r="J103">
            <v>919</v>
          </cell>
          <cell r="K103">
            <v>120</v>
          </cell>
        </row>
        <row r="104">
          <cell r="H104">
            <v>37</v>
          </cell>
          <cell r="I104">
            <v>20</v>
          </cell>
          <cell r="J104">
            <v>1665</v>
          </cell>
          <cell r="K104">
            <v>120</v>
          </cell>
        </row>
        <row r="105">
          <cell r="H105">
            <v>37</v>
          </cell>
          <cell r="I105">
            <v>11</v>
          </cell>
          <cell r="J105">
            <v>200</v>
          </cell>
          <cell r="K105">
            <v>120</v>
          </cell>
        </row>
        <row r="106">
          <cell r="H106">
            <v>38</v>
          </cell>
          <cell r="I106">
            <v>11</v>
          </cell>
          <cell r="J106">
            <v>811</v>
          </cell>
          <cell r="K106">
            <v>120</v>
          </cell>
        </row>
        <row r="107">
          <cell r="H107">
            <v>38</v>
          </cell>
          <cell r="I107">
            <v>12</v>
          </cell>
          <cell r="J107">
            <v>908.5</v>
          </cell>
          <cell r="K107">
            <v>120</v>
          </cell>
        </row>
        <row r="108">
          <cell r="H108">
            <v>38</v>
          </cell>
          <cell r="I108">
            <v>38</v>
          </cell>
          <cell r="J108">
            <v>452</v>
          </cell>
          <cell r="K108">
            <v>120</v>
          </cell>
        </row>
        <row r="109">
          <cell r="H109">
            <v>38</v>
          </cell>
          <cell r="I109">
            <v>43</v>
          </cell>
          <cell r="J109">
            <v>908</v>
          </cell>
          <cell r="K109">
            <v>120</v>
          </cell>
        </row>
        <row r="110">
          <cell r="H110">
            <v>39</v>
          </cell>
          <cell r="I110">
            <v>22</v>
          </cell>
          <cell r="J110">
            <v>911.1</v>
          </cell>
          <cell r="K110">
            <v>120</v>
          </cell>
        </row>
        <row r="111">
          <cell r="H111">
            <v>39</v>
          </cell>
          <cell r="I111">
            <v>24</v>
          </cell>
          <cell r="J111">
            <v>349.8</v>
          </cell>
          <cell r="K111">
            <v>120</v>
          </cell>
        </row>
        <row r="112">
          <cell r="H112">
            <v>39</v>
          </cell>
          <cell r="I112">
            <v>26</v>
          </cell>
          <cell r="J112">
            <v>933.5</v>
          </cell>
          <cell r="K112">
            <v>120</v>
          </cell>
        </row>
        <row r="113">
          <cell r="H113">
            <v>40</v>
          </cell>
          <cell r="I113">
            <v>19</v>
          </cell>
          <cell r="J113">
            <v>937</v>
          </cell>
          <cell r="K113">
            <v>120</v>
          </cell>
        </row>
        <row r="114">
          <cell r="H114">
            <v>40</v>
          </cell>
          <cell r="I114">
            <v>10</v>
          </cell>
          <cell r="J114">
            <v>1003</v>
          </cell>
          <cell r="K114">
            <v>120</v>
          </cell>
        </row>
        <row r="115">
          <cell r="H115">
            <v>40</v>
          </cell>
          <cell r="I115">
            <v>18</v>
          </cell>
          <cell r="J115">
            <v>1131.7</v>
          </cell>
          <cell r="K115">
            <v>120</v>
          </cell>
        </row>
        <row r="116">
          <cell r="H116">
            <v>41</v>
          </cell>
          <cell r="I116">
            <v>26</v>
          </cell>
          <cell r="J116">
            <v>912.5</v>
          </cell>
          <cell r="K116">
            <v>120</v>
          </cell>
        </row>
        <row r="117">
          <cell r="H117">
            <v>41</v>
          </cell>
          <cell r="I117">
            <v>31</v>
          </cell>
          <cell r="J117">
            <v>867</v>
          </cell>
          <cell r="K117">
            <v>120</v>
          </cell>
        </row>
        <row r="118">
          <cell r="H118">
            <v>42</v>
          </cell>
          <cell r="I118">
            <v>12</v>
          </cell>
          <cell r="J118">
            <v>904</v>
          </cell>
          <cell r="K118">
            <v>120</v>
          </cell>
        </row>
        <row r="119">
          <cell r="H119">
            <v>42</v>
          </cell>
          <cell r="I119">
            <v>15</v>
          </cell>
          <cell r="J119">
            <v>998</v>
          </cell>
          <cell r="K119">
            <v>120</v>
          </cell>
        </row>
        <row r="120">
          <cell r="H120">
            <v>42</v>
          </cell>
          <cell r="I120">
            <v>56</v>
          </cell>
          <cell r="J120">
            <v>1148</v>
          </cell>
          <cell r="K120">
            <v>120</v>
          </cell>
        </row>
        <row r="121">
          <cell r="H121">
            <v>42</v>
          </cell>
          <cell r="I121">
            <v>17</v>
          </cell>
          <cell r="J121">
            <v>1148.4000000000001</v>
          </cell>
          <cell r="K121">
            <v>120</v>
          </cell>
        </row>
        <row r="122">
          <cell r="H122">
            <v>43</v>
          </cell>
          <cell r="I122">
            <v>15</v>
          </cell>
          <cell r="J122">
            <v>1881</v>
          </cell>
          <cell r="K122">
            <v>120</v>
          </cell>
        </row>
        <row r="123">
          <cell r="H123">
            <v>44</v>
          </cell>
          <cell r="I123">
            <v>50</v>
          </cell>
          <cell r="J123">
            <v>345</v>
          </cell>
          <cell r="K123">
            <v>120</v>
          </cell>
        </row>
        <row r="124">
          <cell r="H124">
            <v>44</v>
          </cell>
          <cell r="I124">
            <v>10</v>
          </cell>
          <cell r="J124">
            <v>362</v>
          </cell>
          <cell r="K124">
            <v>120</v>
          </cell>
        </row>
        <row r="125">
          <cell r="H125">
            <v>45</v>
          </cell>
          <cell r="I125">
            <v>35</v>
          </cell>
          <cell r="J125">
            <v>910.9</v>
          </cell>
          <cell r="K125">
            <v>120</v>
          </cell>
        </row>
        <row r="126">
          <cell r="H126">
            <v>45</v>
          </cell>
          <cell r="I126">
            <v>10</v>
          </cell>
          <cell r="J126">
            <v>499</v>
          </cell>
          <cell r="K126">
            <v>120</v>
          </cell>
        </row>
        <row r="127">
          <cell r="H127">
            <v>45</v>
          </cell>
          <cell r="I127">
            <v>13</v>
          </cell>
          <cell r="J127">
            <v>991.6</v>
          </cell>
          <cell r="K127">
            <v>120</v>
          </cell>
        </row>
        <row r="128">
          <cell r="H128">
            <v>46</v>
          </cell>
          <cell r="I128">
            <v>6</v>
          </cell>
          <cell r="J128">
            <v>1216</v>
          </cell>
          <cell r="K128">
            <v>120</v>
          </cell>
        </row>
        <row r="129">
          <cell r="H129">
            <v>46</v>
          </cell>
          <cell r="I129">
            <v>12</v>
          </cell>
          <cell r="J129">
            <v>912.6</v>
          </cell>
          <cell r="K129">
            <v>120</v>
          </cell>
        </row>
        <row r="130">
          <cell r="H130">
            <v>46</v>
          </cell>
          <cell r="I130">
            <v>34</v>
          </cell>
          <cell r="J130">
            <v>347.5</v>
          </cell>
          <cell r="K130">
            <v>120</v>
          </cell>
        </row>
        <row r="131">
          <cell r="H131">
            <v>48</v>
          </cell>
          <cell r="I131">
            <v>12</v>
          </cell>
          <cell r="J131">
            <v>48</v>
          </cell>
          <cell r="K131">
            <v>120</v>
          </cell>
        </row>
        <row r="132">
          <cell r="H132">
            <v>48</v>
          </cell>
          <cell r="I132">
            <v>17</v>
          </cell>
          <cell r="J132">
            <v>498</v>
          </cell>
          <cell r="K132">
            <v>120</v>
          </cell>
        </row>
        <row r="133">
          <cell r="H133">
            <v>49</v>
          </cell>
          <cell r="I133">
            <v>11</v>
          </cell>
          <cell r="J133">
            <v>1161</v>
          </cell>
          <cell r="K133">
            <v>120</v>
          </cell>
        </row>
        <row r="134">
          <cell r="H134">
            <v>50</v>
          </cell>
          <cell r="I134">
            <v>14</v>
          </cell>
          <cell r="J134">
            <v>1175</v>
          </cell>
          <cell r="K134">
            <v>120</v>
          </cell>
        </row>
        <row r="135">
          <cell r="H135">
            <v>51</v>
          </cell>
          <cell r="I135">
            <v>16</v>
          </cell>
          <cell r="J135">
            <v>1010</v>
          </cell>
          <cell r="K135">
            <v>120</v>
          </cell>
        </row>
        <row r="136">
          <cell r="H136">
            <v>51</v>
          </cell>
          <cell r="I136">
            <v>10</v>
          </cell>
          <cell r="J136">
            <v>556</v>
          </cell>
          <cell r="K136">
            <v>120</v>
          </cell>
        </row>
        <row r="137">
          <cell r="H137">
            <v>51</v>
          </cell>
          <cell r="I137">
            <v>18</v>
          </cell>
          <cell r="J137">
            <v>1281</v>
          </cell>
          <cell r="K137">
            <v>120</v>
          </cell>
        </row>
        <row r="138">
          <cell r="H138">
            <v>51</v>
          </cell>
          <cell r="I138">
            <v>28</v>
          </cell>
          <cell r="J138">
            <v>659</v>
          </cell>
          <cell r="K138">
            <v>120</v>
          </cell>
        </row>
        <row r="139">
          <cell r="H139">
            <v>52</v>
          </cell>
          <cell r="I139">
            <v>17</v>
          </cell>
          <cell r="J139">
            <v>571</v>
          </cell>
          <cell r="K139">
            <v>120</v>
          </cell>
        </row>
        <row r="140">
          <cell r="H140">
            <v>52</v>
          </cell>
          <cell r="I140">
            <v>10</v>
          </cell>
          <cell r="J140">
            <v>466</v>
          </cell>
          <cell r="K140">
            <v>120</v>
          </cell>
        </row>
        <row r="141">
          <cell r="H141">
            <v>53</v>
          </cell>
          <cell r="I141">
            <v>15</v>
          </cell>
          <cell r="J141">
            <v>835</v>
          </cell>
          <cell r="K141">
            <v>120</v>
          </cell>
        </row>
        <row r="142">
          <cell r="H142">
            <v>53</v>
          </cell>
          <cell r="I142">
            <v>14</v>
          </cell>
          <cell r="J142">
            <v>431</v>
          </cell>
          <cell r="K142">
            <v>120</v>
          </cell>
        </row>
        <row r="143">
          <cell r="H143">
            <v>54</v>
          </cell>
          <cell r="I143">
            <v>16</v>
          </cell>
          <cell r="J143">
            <v>1319</v>
          </cell>
          <cell r="K143">
            <v>120</v>
          </cell>
        </row>
        <row r="144">
          <cell r="H144">
            <v>54</v>
          </cell>
          <cell r="I144">
            <v>22</v>
          </cell>
          <cell r="J144">
            <v>516</v>
          </cell>
          <cell r="K144">
            <v>120</v>
          </cell>
        </row>
        <row r="145">
          <cell r="H145">
            <v>54</v>
          </cell>
          <cell r="I145">
            <v>26</v>
          </cell>
          <cell r="J145">
            <v>935</v>
          </cell>
          <cell r="K145">
            <v>120</v>
          </cell>
        </row>
        <row r="146">
          <cell r="H146">
            <v>55</v>
          </cell>
          <cell r="I146">
            <v>20</v>
          </cell>
          <cell r="J146">
            <v>881</v>
          </cell>
          <cell r="K146">
            <v>120</v>
          </cell>
        </row>
        <row r="147">
          <cell r="H147">
            <v>55</v>
          </cell>
          <cell r="I147">
            <v>84</v>
          </cell>
          <cell r="J147">
            <v>464</v>
          </cell>
          <cell r="K147">
            <v>120</v>
          </cell>
        </row>
        <row r="148">
          <cell r="H148">
            <v>55</v>
          </cell>
          <cell r="I148">
            <v>17</v>
          </cell>
          <cell r="J148">
            <v>513</v>
          </cell>
          <cell r="K148">
            <v>120</v>
          </cell>
        </row>
        <row r="149">
          <cell r="H149">
            <v>56</v>
          </cell>
          <cell r="I149">
            <v>13</v>
          </cell>
          <cell r="J149">
            <v>94</v>
          </cell>
          <cell r="K149">
            <v>120</v>
          </cell>
        </row>
        <row r="150">
          <cell r="H150">
            <v>57</v>
          </cell>
          <cell r="I150">
            <v>15</v>
          </cell>
          <cell r="J150">
            <v>933</v>
          </cell>
          <cell r="K150">
            <v>120</v>
          </cell>
        </row>
        <row r="151">
          <cell r="H151">
            <v>59</v>
          </cell>
          <cell r="I151">
            <v>14</v>
          </cell>
          <cell r="J151">
            <v>902</v>
          </cell>
          <cell r="K151">
            <v>120</v>
          </cell>
        </row>
        <row r="152">
          <cell r="H152">
            <v>59</v>
          </cell>
          <cell r="I152">
            <v>18</v>
          </cell>
          <cell r="J152">
            <v>858.2</v>
          </cell>
          <cell r="K152">
            <v>120</v>
          </cell>
        </row>
        <row r="153">
          <cell r="H153">
            <v>59</v>
          </cell>
          <cell r="I153">
            <v>45</v>
          </cell>
          <cell r="J153">
            <v>1035.5999999999999</v>
          </cell>
          <cell r="K153">
            <v>120</v>
          </cell>
        </row>
        <row r="154">
          <cell r="H154">
            <v>59</v>
          </cell>
          <cell r="I154">
            <v>17</v>
          </cell>
          <cell r="J154">
            <v>812</v>
          </cell>
          <cell r="K154">
            <v>120</v>
          </cell>
        </row>
        <row r="155">
          <cell r="H155">
            <v>59</v>
          </cell>
          <cell r="I155">
            <v>17</v>
          </cell>
          <cell r="J155">
            <v>664</v>
          </cell>
          <cell r="K155">
            <v>120</v>
          </cell>
        </row>
        <row r="156">
          <cell r="H156">
            <v>60</v>
          </cell>
          <cell r="I156">
            <v>26</v>
          </cell>
          <cell r="J156">
            <v>927</v>
          </cell>
          <cell r="K156">
            <v>120</v>
          </cell>
        </row>
        <row r="157">
          <cell r="H157">
            <v>60</v>
          </cell>
          <cell r="I157">
            <v>30</v>
          </cell>
          <cell r="J157">
            <v>972.6</v>
          </cell>
          <cell r="K157">
            <v>120</v>
          </cell>
        </row>
        <row r="158">
          <cell r="H158">
            <v>60</v>
          </cell>
          <cell r="I158">
            <v>46</v>
          </cell>
          <cell r="J158">
            <v>219</v>
          </cell>
          <cell r="K158">
            <v>120</v>
          </cell>
        </row>
        <row r="159">
          <cell r="H159">
            <v>61</v>
          </cell>
          <cell r="I159">
            <v>28</v>
          </cell>
          <cell r="J159">
            <v>647.6</v>
          </cell>
          <cell r="K159">
            <v>120</v>
          </cell>
        </row>
        <row r="160">
          <cell r="H160">
            <v>62</v>
          </cell>
          <cell r="I160">
            <v>16</v>
          </cell>
          <cell r="J160">
            <v>750.8</v>
          </cell>
          <cell r="K160">
            <v>120</v>
          </cell>
        </row>
        <row r="161">
          <cell r="H161">
            <v>62</v>
          </cell>
          <cell r="I161">
            <v>26</v>
          </cell>
          <cell r="J161">
            <v>392</v>
          </cell>
          <cell r="K161">
            <v>120</v>
          </cell>
        </row>
        <row r="162">
          <cell r="H162">
            <v>63</v>
          </cell>
          <cell r="I162">
            <v>16</v>
          </cell>
          <cell r="J162">
            <v>928.3</v>
          </cell>
          <cell r="K162">
            <v>120</v>
          </cell>
        </row>
        <row r="163">
          <cell r="H163">
            <v>63</v>
          </cell>
          <cell r="I163">
            <v>17</v>
          </cell>
          <cell r="J163">
            <v>1446</v>
          </cell>
          <cell r="K163">
            <v>120</v>
          </cell>
        </row>
        <row r="164">
          <cell r="H164">
            <v>63</v>
          </cell>
          <cell r="I164">
            <v>22</v>
          </cell>
          <cell r="J164">
            <v>1283</v>
          </cell>
          <cell r="K164">
            <v>120</v>
          </cell>
        </row>
        <row r="165">
          <cell r="H165">
            <v>63</v>
          </cell>
          <cell r="I165">
            <v>49</v>
          </cell>
          <cell r="J165">
            <v>913.4</v>
          </cell>
          <cell r="K165">
            <v>120</v>
          </cell>
        </row>
        <row r="166">
          <cell r="H166">
            <v>63</v>
          </cell>
          <cell r="I166">
            <v>52</v>
          </cell>
          <cell r="J166">
            <v>909.2</v>
          </cell>
          <cell r="K166">
            <v>120</v>
          </cell>
        </row>
        <row r="167">
          <cell r="H167">
            <v>64</v>
          </cell>
          <cell r="I167">
            <v>14</v>
          </cell>
          <cell r="J167">
            <v>624</v>
          </cell>
          <cell r="K167">
            <v>120</v>
          </cell>
        </row>
        <row r="168">
          <cell r="H168">
            <v>64</v>
          </cell>
          <cell r="I168">
            <v>45</v>
          </cell>
          <cell r="J168">
            <v>1068.8</v>
          </cell>
          <cell r="K168">
            <v>120</v>
          </cell>
        </row>
        <row r="169">
          <cell r="H169">
            <v>64</v>
          </cell>
          <cell r="I169">
            <v>50</v>
          </cell>
          <cell r="J169">
            <v>773</v>
          </cell>
          <cell r="K169">
            <v>120</v>
          </cell>
        </row>
        <row r="170">
          <cell r="H170">
            <v>64</v>
          </cell>
          <cell r="I170">
            <v>14</v>
          </cell>
          <cell r="J170">
            <v>504</v>
          </cell>
          <cell r="K170">
            <v>120</v>
          </cell>
        </row>
        <row r="171">
          <cell r="H171">
            <v>65</v>
          </cell>
          <cell r="I171">
            <v>17</v>
          </cell>
          <cell r="J171">
            <v>588</v>
          </cell>
          <cell r="K171">
            <v>120</v>
          </cell>
        </row>
        <row r="172">
          <cell r="H172">
            <v>65</v>
          </cell>
          <cell r="I172">
            <v>20</v>
          </cell>
          <cell r="J172">
            <v>1796</v>
          </cell>
          <cell r="K172">
            <v>120</v>
          </cell>
        </row>
        <row r="173">
          <cell r="H173">
            <v>65</v>
          </cell>
          <cell r="I173">
            <v>39</v>
          </cell>
          <cell r="J173">
            <v>416</v>
          </cell>
          <cell r="K173">
            <v>120</v>
          </cell>
        </row>
        <row r="174">
          <cell r="H174">
            <v>66</v>
          </cell>
          <cell r="I174">
            <v>29</v>
          </cell>
          <cell r="J174">
            <v>1081.8</v>
          </cell>
          <cell r="K174">
            <v>120</v>
          </cell>
        </row>
        <row r="175">
          <cell r="H175">
            <v>66</v>
          </cell>
          <cell r="I175">
            <v>72</v>
          </cell>
          <cell r="J175">
            <v>870</v>
          </cell>
          <cell r="K175">
            <v>120</v>
          </cell>
        </row>
        <row r="176">
          <cell r="H176">
            <v>66</v>
          </cell>
          <cell r="I176">
            <v>46</v>
          </cell>
          <cell r="J176">
            <v>643</v>
          </cell>
          <cell r="K176">
            <v>120</v>
          </cell>
        </row>
        <row r="177">
          <cell r="H177">
            <v>67</v>
          </cell>
          <cell r="I177">
            <v>26</v>
          </cell>
          <cell r="J177">
            <v>877</v>
          </cell>
          <cell r="K177">
            <v>120</v>
          </cell>
        </row>
        <row r="178">
          <cell r="H178">
            <v>67</v>
          </cell>
          <cell r="I178">
            <v>10</v>
          </cell>
          <cell r="J178">
            <v>36</v>
          </cell>
          <cell r="K178">
            <v>120</v>
          </cell>
        </row>
        <row r="179">
          <cell r="H179">
            <v>67</v>
          </cell>
          <cell r="I179">
            <v>14</v>
          </cell>
          <cell r="J179">
            <v>480.9</v>
          </cell>
          <cell r="K179">
            <v>120</v>
          </cell>
        </row>
        <row r="180">
          <cell r="H180">
            <v>67</v>
          </cell>
          <cell r="I180">
            <v>14</v>
          </cell>
          <cell r="J180">
            <v>811</v>
          </cell>
          <cell r="K180">
            <v>120</v>
          </cell>
        </row>
        <row r="181">
          <cell r="H181">
            <v>67</v>
          </cell>
          <cell r="I181">
            <v>18</v>
          </cell>
          <cell r="J181">
            <v>931</v>
          </cell>
          <cell r="K181">
            <v>120</v>
          </cell>
        </row>
        <row r="182">
          <cell r="H182">
            <v>68</v>
          </cell>
          <cell r="I182">
            <v>16</v>
          </cell>
          <cell r="J182">
            <v>433</v>
          </cell>
          <cell r="K182">
            <v>120</v>
          </cell>
        </row>
        <row r="183">
          <cell r="H183">
            <v>68</v>
          </cell>
          <cell r="I183">
            <v>19</v>
          </cell>
          <cell r="J183">
            <v>1397</v>
          </cell>
          <cell r="K183">
            <v>120</v>
          </cell>
        </row>
        <row r="184">
          <cell r="H184">
            <v>68</v>
          </cell>
          <cell r="I184">
            <v>55</v>
          </cell>
          <cell r="J184">
            <v>551</v>
          </cell>
          <cell r="K184">
            <v>120</v>
          </cell>
        </row>
        <row r="185">
          <cell r="H185">
            <v>68</v>
          </cell>
          <cell r="I185">
            <v>31</v>
          </cell>
          <cell r="J185">
            <v>562</v>
          </cell>
          <cell r="K185">
            <v>120</v>
          </cell>
        </row>
        <row r="186">
          <cell r="H186">
            <v>69</v>
          </cell>
          <cell r="I186">
            <v>36</v>
          </cell>
          <cell r="J186">
            <v>549.70000000000005</v>
          </cell>
          <cell r="K186">
            <v>120</v>
          </cell>
        </row>
        <row r="187">
          <cell r="H187">
            <v>69</v>
          </cell>
          <cell r="I187">
            <v>42</v>
          </cell>
          <cell r="J187">
            <v>633</v>
          </cell>
          <cell r="K187">
            <v>120</v>
          </cell>
        </row>
        <row r="188">
          <cell r="H188">
            <v>70</v>
          </cell>
          <cell r="I188">
            <v>33</v>
          </cell>
          <cell r="J188">
            <v>876</v>
          </cell>
          <cell r="K188">
            <v>120</v>
          </cell>
        </row>
        <row r="189">
          <cell r="H189">
            <v>70</v>
          </cell>
          <cell r="I189">
            <v>25</v>
          </cell>
          <cell r="J189">
            <v>858</v>
          </cell>
          <cell r="K189">
            <v>120</v>
          </cell>
        </row>
        <row r="190">
          <cell r="H190">
            <v>70</v>
          </cell>
          <cell r="I190">
            <v>29</v>
          </cell>
          <cell r="J190">
            <v>1122</v>
          </cell>
          <cell r="K190">
            <v>120</v>
          </cell>
        </row>
        <row r="191">
          <cell r="H191">
            <v>71</v>
          </cell>
          <cell r="I191">
            <v>13</v>
          </cell>
          <cell r="J191">
            <v>397</v>
          </cell>
          <cell r="K191">
            <v>120</v>
          </cell>
        </row>
        <row r="192">
          <cell r="H192">
            <v>71</v>
          </cell>
          <cell r="I192">
            <v>14</v>
          </cell>
          <cell r="J192">
            <v>803</v>
          </cell>
          <cell r="K192">
            <v>120</v>
          </cell>
        </row>
        <row r="193">
          <cell r="H193">
            <v>71</v>
          </cell>
          <cell r="I193">
            <v>39</v>
          </cell>
          <cell r="J193">
            <v>698</v>
          </cell>
          <cell r="K193">
            <v>120</v>
          </cell>
        </row>
        <row r="194">
          <cell r="H194">
            <v>71</v>
          </cell>
          <cell r="I194">
            <v>67</v>
          </cell>
          <cell r="J194">
            <v>281</v>
          </cell>
          <cell r="K194">
            <v>120</v>
          </cell>
        </row>
        <row r="195">
          <cell r="H195">
            <v>71</v>
          </cell>
          <cell r="I195">
            <v>28</v>
          </cell>
          <cell r="J195">
            <v>289.5</v>
          </cell>
          <cell r="K195">
            <v>120</v>
          </cell>
        </row>
        <row r="196">
          <cell r="H196">
            <v>72</v>
          </cell>
          <cell r="I196">
            <v>10</v>
          </cell>
          <cell r="J196">
            <v>900</v>
          </cell>
          <cell r="K196">
            <v>120</v>
          </cell>
        </row>
        <row r="197">
          <cell r="H197">
            <v>72</v>
          </cell>
          <cell r="I197">
            <v>10</v>
          </cell>
          <cell r="J197">
            <v>333</v>
          </cell>
          <cell r="K197">
            <v>120</v>
          </cell>
        </row>
        <row r="198">
          <cell r="H198">
            <v>72</v>
          </cell>
          <cell r="I198">
            <v>19</v>
          </cell>
          <cell r="J198">
            <v>975.2</v>
          </cell>
          <cell r="K198">
            <v>120</v>
          </cell>
        </row>
        <row r="199">
          <cell r="H199">
            <v>73</v>
          </cell>
          <cell r="I199">
            <v>61</v>
          </cell>
          <cell r="J199">
            <v>828</v>
          </cell>
          <cell r="K199">
            <v>120</v>
          </cell>
        </row>
        <row r="200">
          <cell r="H200">
            <v>74</v>
          </cell>
          <cell r="I200">
            <v>12</v>
          </cell>
          <cell r="J200">
            <v>1196</v>
          </cell>
          <cell r="K200">
            <v>120</v>
          </cell>
        </row>
        <row r="201">
          <cell r="H201">
            <v>74</v>
          </cell>
          <cell r="I201">
            <v>48</v>
          </cell>
          <cell r="J201">
            <v>913.7</v>
          </cell>
          <cell r="K201">
            <v>120</v>
          </cell>
        </row>
        <row r="202">
          <cell r="H202">
            <v>75</v>
          </cell>
          <cell r="I202">
            <v>22</v>
          </cell>
          <cell r="J202">
            <v>1153</v>
          </cell>
          <cell r="K202">
            <v>120</v>
          </cell>
        </row>
        <row r="203">
          <cell r="H203">
            <v>77</v>
          </cell>
          <cell r="I203">
            <v>36</v>
          </cell>
          <cell r="J203">
            <v>593</v>
          </cell>
          <cell r="K203">
            <v>120</v>
          </cell>
        </row>
        <row r="204">
          <cell r="H204">
            <v>78</v>
          </cell>
          <cell r="I204">
            <v>9</v>
          </cell>
          <cell r="J204">
            <v>898</v>
          </cell>
          <cell r="K204">
            <v>120</v>
          </cell>
        </row>
        <row r="205">
          <cell r="H205">
            <v>78</v>
          </cell>
          <cell r="I205">
            <v>11</v>
          </cell>
          <cell r="J205">
            <v>220.8</v>
          </cell>
          <cell r="K205">
            <v>120</v>
          </cell>
        </row>
        <row r="206">
          <cell r="H206">
            <v>78</v>
          </cell>
          <cell r="I206">
            <v>18</v>
          </cell>
          <cell r="J206">
            <v>395.1</v>
          </cell>
          <cell r="K206">
            <v>120</v>
          </cell>
        </row>
        <row r="207">
          <cell r="H207">
            <v>79</v>
          </cell>
          <cell r="I207">
            <v>23</v>
          </cell>
          <cell r="J207">
            <v>808</v>
          </cell>
          <cell r="K207">
            <v>120</v>
          </cell>
        </row>
        <row r="208">
          <cell r="H208">
            <v>79</v>
          </cell>
          <cell r="I208">
            <v>51</v>
          </cell>
          <cell r="J208">
            <v>916</v>
          </cell>
          <cell r="K208">
            <v>120</v>
          </cell>
        </row>
        <row r="209">
          <cell r="H209">
            <v>79</v>
          </cell>
          <cell r="I209">
            <v>22</v>
          </cell>
          <cell r="J209">
            <v>954</v>
          </cell>
          <cell r="K209">
            <v>120</v>
          </cell>
        </row>
        <row r="210">
          <cell r="H210">
            <v>79</v>
          </cell>
          <cell r="I210">
            <v>43</v>
          </cell>
          <cell r="J210">
            <v>902</v>
          </cell>
          <cell r="K210">
            <v>120</v>
          </cell>
        </row>
        <row r="211">
          <cell r="H211">
            <v>80</v>
          </cell>
          <cell r="I211">
            <v>16</v>
          </cell>
          <cell r="J211">
            <v>835.6</v>
          </cell>
          <cell r="K211">
            <v>120</v>
          </cell>
        </row>
        <row r="212">
          <cell r="H212">
            <v>80</v>
          </cell>
          <cell r="I212">
            <v>28</v>
          </cell>
          <cell r="J212">
            <v>158</v>
          </cell>
          <cell r="K212">
            <v>120</v>
          </cell>
        </row>
        <row r="213">
          <cell r="H213">
            <v>81</v>
          </cell>
          <cell r="I213">
            <v>10</v>
          </cell>
          <cell r="J213">
            <v>126</v>
          </cell>
          <cell r="K213">
            <v>120</v>
          </cell>
        </row>
        <row r="214">
          <cell r="H214">
            <v>81</v>
          </cell>
          <cell r="I214">
            <v>15</v>
          </cell>
          <cell r="J214">
            <v>343.6</v>
          </cell>
          <cell r="K214">
            <v>120</v>
          </cell>
        </row>
        <row r="215">
          <cell r="H215">
            <v>81</v>
          </cell>
          <cell r="I215">
            <v>32</v>
          </cell>
          <cell r="J215">
            <v>911</v>
          </cell>
          <cell r="K215">
            <v>120</v>
          </cell>
        </row>
        <row r="216">
          <cell r="H216">
            <v>81</v>
          </cell>
          <cell r="I216">
            <v>28</v>
          </cell>
          <cell r="J216">
            <v>654</v>
          </cell>
          <cell r="K216">
            <v>120</v>
          </cell>
        </row>
        <row r="217">
          <cell r="H217">
            <v>82</v>
          </cell>
          <cell r="I217">
            <v>27</v>
          </cell>
          <cell r="J217">
            <v>919</v>
          </cell>
          <cell r="K217">
            <v>120</v>
          </cell>
        </row>
        <row r="218">
          <cell r="H218">
            <v>82</v>
          </cell>
          <cell r="I218">
            <v>22</v>
          </cell>
          <cell r="J218">
            <v>1142</v>
          </cell>
          <cell r="K218">
            <v>120</v>
          </cell>
        </row>
        <row r="219">
          <cell r="H219">
            <v>82</v>
          </cell>
          <cell r="I219">
            <v>48</v>
          </cell>
          <cell r="J219">
            <v>913.6</v>
          </cell>
          <cell r="K219">
            <v>120</v>
          </cell>
        </row>
        <row r="220">
          <cell r="H220">
            <v>83</v>
          </cell>
          <cell r="I220">
            <v>28</v>
          </cell>
          <cell r="J220">
            <v>1146</v>
          </cell>
          <cell r="K220">
            <v>120</v>
          </cell>
        </row>
        <row r="221">
          <cell r="H221">
            <v>83</v>
          </cell>
          <cell r="I221">
            <v>23</v>
          </cell>
          <cell r="J221">
            <v>1100</v>
          </cell>
          <cell r="K221">
            <v>120</v>
          </cell>
        </row>
        <row r="222">
          <cell r="H222">
            <v>84</v>
          </cell>
          <cell r="I222">
            <v>31</v>
          </cell>
          <cell r="J222">
            <v>817</v>
          </cell>
          <cell r="K222">
            <v>120</v>
          </cell>
        </row>
        <row r="223">
          <cell r="H223">
            <v>84</v>
          </cell>
          <cell r="I223">
            <v>22</v>
          </cell>
          <cell r="J223">
            <v>1128</v>
          </cell>
          <cell r="K223">
            <v>120</v>
          </cell>
        </row>
        <row r="224">
          <cell r="H224">
            <v>85</v>
          </cell>
          <cell r="I224">
            <v>26</v>
          </cell>
          <cell r="J224">
            <v>726.2</v>
          </cell>
          <cell r="K224">
            <v>120</v>
          </cell>
        </row>
        <row r="225">
          <cell r="H225">
            <v>85</v>
          </cell>
          <cell r="I225">
            <v>13</v>
          </cell>
          <cell r="J225">
            <v>550</v>
          </cell>
          <cell r="K225">
            <v>120</v>
          </cell>
        </row>
        <row r="226">
          <cell r="H226">
            <v>85</v>
          </cell>
          <cell r="I226">
            <v>24</v>
          </cell>
          <cell r="J226">
            <v>720</v>
          </cell>
          <cell r="K226">
            <v>120</v>
          </cell>
        </row>
        <row r="227">
          <cell r="H227">
            <v>85</v>
          </cell>
          <cell r="I227">
            <v>15</v>
          </cell>
          <cell r="J227">
            <v>839.5</v>
          </cell>
          <cell r="K227">
            <v>120</v>
          </cell>
        </row>
        <row r="228">
          <cell r="H228">
            <v>87</v>
          </cell>
          <cell r="I228">
            <v>25</v>
          </cell>
          <cell r="J228">
            <v>971</v>
          </cell>
          <cell r="K228">
            <v>120</v>
          </cell>
        </row>
        <row r="229">
          <cell r="H229">
            <v>87</v>
          </cell>
          <cell r="I229">
            <v>27</v>
          </cell>
          <cell r="J229">
            <v>1072</v>
          </cell>
          <cell r="K229">
            <v>120</v>
          </cell>
        </row>
        <row r="230">
          <cell r="H230">
            <v>87</v>
          </cell>
          <cell r="I230">
            <v>49</v>
          </cell>
          <cell r="J230">
            <v>1376.9</v>
          </cell>
          <cell r="K230">
            <v>120</v>
          </cell>
        </row>
        <row r="231">
          <cell r="H231">
            <v>88</v>
          </cell>
          <cell r="I231">
            <v>43</v>
          </cell>
          <cell r="J231">
            <v>588</v>
          </cell>
          <cell r="K231">
            <v>120</v>
          </cell>
        </row>
        <row r="232">
          <cell r="H232">
            <v>88</v>
          </cell>
          <cell r="I232">
            <v>29</v>
          </cell>
          <cell r="J232">
            <v>327</v>
          </cell>
          <cell r="K232">
            <v>120</v>
          </cell>
        </row>
        <row r="233">
          <cell r="H233">
            <v>88</v>
          </cell>
          <cell r="I233">
            <v>59</v>
          </cell>
          <cell r="J233">
            <v>884</v>
          </cell>
          <cell r="K233">
            <v>120</v>
          </cell>
        </row>
        <row r="234">
          <cell r="H234">
            <v>90</v>
          </cell>
          <cell r="I234">
            <v>10</v>
          </cell>
          <cell r="J234">
            <v>313</v>
          </cell>
          <cell r="K234">
            <v>120</v>
          </cell>
        </row>
        <row r="235">
          <cell r="H235">
            <v>90</v>
          </cell>
          <cell r="I235">
            <v>40</v>
          </cell>
          <cell r="J235">
            <v>786</v>
          </cell>
          <cell r="K235">
            <v>120</v>
          </cell>
        </row>
        <row r="236">
          <cell r="H236">
            <v>90</v>
          </cell>
          <cell r="I236">
            <v>22</v>
          </cell>
          <cell r="J236">
            <v>875</v>
          </cell>
          <cell r="K236">
            <v>120</v>
          </cell>
        </row>
        <row r="237">
          <cell r="H237">
            <v>91</v>
          </cell>
          <cell r="I237">
            <v>11</v>
          </cell>
          <cell r="J237">
            <v>537</v>
          </cell>
          <cell r="K237">
            <v>120</v>
          </cell>
        </row>
        <row r="238">
          <cell r="H238">
            <v>91</v>
          </cell>
          <cell r="I238">
            <v>17</v>
          </cell>
          <cell r="J238">
            <v>898.9</v>
          </cell>
          <cell r="K238">
            <v>120</v>
          </cell>
        </row>
        <row r="239">
          <cell r="H239">
            <v>91</v>
          </cell>
          <cell r="I239">
            <v>23</v>
          </cell>
          <cell r="J239">
            <v>1117</v>
          </cell>
          <cell r="K239">
            <v>120</v>
          </cell>
        </row>
        <row r="240">
          <cell r="H240">
            <v>92</v>
          </cell>
          <cell r="I240">
            <v>10</v>
          </cell>
          <cell r="J240">
            <v>47</v>
          </cell>
          <cell r="K240">
            <v>120</v>
          </cell>
        </row>
        <row r="241">
          <cell r="H241">
            <v>92</v>
          </cell>
          <cell r="I241">
            <v>15</v>
          </cell>
          <cell r="J241">
            <v>1025</v>
          </cell>
          <cell r="K241">
            <v>120</v>
          </cell>
        </row>
        <row r="242">
          <cell r="H242">
            <v>92</v>
          </cell>
          <cell r="I242">
            <v>32</v>
          </cell>
          <cell r="J242">
            <v>191.5</v>
          </cell>
          <cell r="K242">
            <v>120</v>
          </cell>
        </row>
        <row r="243">
          <cell r="H243">
            <v>93</v>
          </cell>
          <cell r="I243">
            <v>31</v>
          </cell>
          <cell r="J243">
            <v>675.1</v>
          </cell>
          <cell r="K243">
            <v>120</v>
          </cell>
        </row>
        <row r="244">
          <cell r="H244">
            <v>93</v>
          </cell>
          <cell r="I244">
            <v>28</v>
          </cell>
          <cell r="J244">
            <v>680</v>
          </cell>
          <cell r="K244">
            <v>120</v>
          </cell>
        </row>
        <row r="245">
          <cell r="H245">
            <v>94</v>
          </cell>
          <cell r="I245">
            <v>22</v>
          </cell>
          <cell r="J245">
            <v>918</v>
          </cell>
          <cell r="K245">
            <v>120</v>
          </cell>
        </row>
        <row r="246">
          <cell r="H246">
            <v>94</v>
          </cell>
          <cell r="I246">
            <v>26</v>
          </cell>
          <cell r="J246">
            <v>915</v>
          </cell>
          <cell r="K246">
            <v>120</v>
          </cell>
        </row>
        <row r="247">
          <cell r="H247">
            <v>96</v>
          </cell>
          <cell r="I247">
            <v>9</v>
          </cell>
          <cell r="J247">
            <v>898</v>
          </cell>
          <cell r="K247">
            <v>120</v>
          </cell>
        </row>
        <row r="248">
          <cell r="H248">
            <v>96</v>
          </cell>
          <cell r="I248">
            <v>33</v>
          </cell>
          <cell r="J248">
            <v>1217</v>
          </cell>
          <cell r="K248">
            <v>120</v>
          </cell>
        </row>
        <row r="249">
          <cell r="H249">
            <v>97</v>
          </cell>
          <cell r="I249">
            <v>22</v>
          </cell>
          <cell r="J249">
            <v>525</v>
          </cell>
          <cell r="K249">
            <v>120</v>
          </cell>
        </row>
        <row r="250">
          <cell r="H250">
            <v>97</v>
          </cell>
          <cell r="I250">
            <v>12</v>
          </cell>
          <cell r="J250">
            <v>381.5</v>
          </cell>
          <cell r="K250">
            <v>120</v>
          </cell>
        </row>
        <row r="251">
          <cell r="H251">
            <v>97</v>
          </cell>
          <cell r="I251">
            <v>13</v>
          </cell>
          <cell r="J251">
            <v>472</v>
          </cell>
          <cell r="K251">
            <v>120</v>
          </cell>
        </row>
        <row r="252">
          <cell r="H252">
            <v>97</v>
          </cell>
          <cell r="I252">
            <v>24</v>
          </cell>
          <cell r="J252">
            <v>1116</v>
          </cell>
          <cell r="K252">
            <v>120</v>
          </cell>
        </row>
        <row r="253">
          <cell r="H253">
            <v>97</v>
          </cell>
          <cell r="I253">
            <v>31</v>
          </cell>
          <cell r="J253">
            <v>910.1</v>
          </cell>
          <cell r="K253">
            <v>120</v>
          </cell>
        </row>
        <row r="254">
          <cell r="H254">
            <v>98</v>
          </cell>
          <cell r="I254">
            <v>26</v>
          </cell>
          <cell r="J254">
            <v>382</v>
          </cell>
          <cell r="K254">
            <v>120</v>
          </cell>
        </row>
        <row r="255">
          <cell r="H255">
            <v>98</v>
          </cell>
          <cell r="I255">
            <v>32</v>
          </cell>
          <cell r="J255">
            <v>287</v>
          </cell>
          <cell r="K255">
            <v>120</v>
          </cell>
        </row>
        <row r="256">
          <cell r="H256">
            <v>99</v>
          </cell>
          <cell r="I256">
            <v>28</v>
          </cell>
          <cell r="J256">
            <v>410</v>
          </cell>
          <cell r="K256">
            <v>120</v>
          </cell>
        </row>
        <row r="257">
          <cell r="H257">
            <v>99</v>
          </cell>
          <cell r="I257">
            <v>22</v>
          </cell>
          <cell r="J257">
            <v>999</v>
          </cell>
          <cell r="K257">
            <v>120</v>
          </cell>
        </row>
        <row r="258">
          <cell r="H258">
            <v>100</v>
          </cell>
          <cell r="I258">
            <v>32</v>
          </cell>
          <cell r="J258">
            <v>588</v>
          </cell>
          <cell r="K258">
            <v>120</v>
          </cell>
        </row>
        <row r="259">
          <cell r="H259">
            <v>101</v>
          </cell>
          <cell r="I259">
            <v>9</v>
          </cell>
          <cell r="J259">
            <v>898</v>
          </cell>
          <cell r="K259">
            <v>120</v>
          </cell>
        </row>
        <row r="260">
          <cell r="H260">
            <v>101</v>
          </cell>
          <cell r="I260">
            <v>9</v>
          </cell>
          <cell r="J260">
            <v>1832.4</v>
          </cell>
          <cell r="K260">
            <v>120</v>
          </cell>
        </row>
        <row r="261">
          <cell r="H261">
            <v>102</v>
          </cell>
          <cell r="I261">
            <v>23</v>
          </cell>
          <cell r="J261">
            <v>1302</v>
          </cell>
          <cell r="K261">
            <v>120</v>
          </cell>
        </row>
        <row r="262">
          <cell r="H262">
            <v>103</v>
          </cell>
          <cell r="I262">
            <v>20</v>
          </cell>
          <cell r="J262">
            <v>940</v>
          </cell>
          <cell r="K262">
            <v>120</v>
          </cell>
        </row>
        <row r="263">
          <cell r="H263">
            <v>103</v>
          </cell>
          <cell r="I263">
            <v>26</v>
          </cell>
          <cell r="J263">
            <v>307</v>
          </cell>
          <cell r="K263">
            <v>120</v>
          </cell>
        </row>
        <row r="264">
          <cell r="H264">
            <v>103</v>
          </cell>
          <cell r="I264">
            <v>56</v>
          </cell>
          <cell r="J264">
            <v>1213</v>
          </cell>
          <cell r="K264">
            <v>120</v>
          </cell>
        </row>
        <row r="265">
          <cell r="H265">
            <v>104</v>
          </cell>
          <cell r="I265">
            <v>9</v>
          </cell>
          <cell r="J265">
            <v>898</v>
          </cell>
          <cell r="K265">
            <v>120</v>
          </cell>
        </row>
        <row r="266">
          <cell r="H266">
            <v>104</v>
          </cell>
          <cell r="I266">
            <v>9</v>
          </cell>
          <cell r="J266">
            <v>898</v>
          </cell>
          <cell r="K266">
            <v>120</v>
          </cell>
        </row>
        <row r="267">
          <cell r="H267">
            <v>104</v>
          </cell>
          <cell r="I267">
            <v>45</v>
          </cell>
          <cell r="J267">
            <v>748</v>
          </cell>
          <cell r="K267">
            <v>120</v>
          </cell>
        </row>
        <row r="268">
          <cell r="H268">
            <v>104</v>
          </cell>
          <cell r="I268">
            <v>14</v>
          </cell>
          <cell r="J268">
            <v>836.6</v>
          </cell>
          <cell r="K268">
            <v>120</v>
          </cell>
        </row>
        <row r="269">
          <cell r="H269">
            <v>104</v>
          </cell>
          <cell r="I269">
            <v>27</v>
          </cell>
          <cell r="J269">
            <v>998</v>
          </cell>
          <cell r="K269">
            <v>120</v>
          </cell>
        </row>
        <row r="270">
          <cell r="H270">
            <v>105</v>
          </cell>
          <cell r="I270">
            <v>9</v>
          </cell>
          <cell r="J270">
            <v>912.8</v>
          </cell>
          <cell r="K270">
            <v>120</v>
          </cell>
        </row>
        <row r="271">
          <cell r="H271">
            <v>105</v>
          </cell>
          <cell r="I271">
            <v>9</v>
          </cell>
          <cell r="J271">
            <v>898</v>
          </cell>
          <cell r="K271">
            <v>120</v>
          </cell>
        </row>
        <row r="272">
          <cell r="H272">
            <v>106</v>
          </cell>
          <cell r="I272">
            <v>22</v>
          </cell>
          <cell r="J272">
            <v>839</v>
          </cell>
          <cell r="K272">
            <v>120</v>
          </cell>
        </row>
        <row r="273">
          <cell r="H273">
            <v>106</v>
          </cell>
          <cell r="I273">
            <v>23</v>
          </cell>
          <cell r="J273">
            <v>477</v>
          </cell>
          <cell r="K273">
            <v>120</v>
          </cell>
        </row>
        <row r="274">
          <cell r="H274">
            <v>107</v>
          </cell>
          <cell r="I274">
            <v>9</v>
          </cell>
          <cell r="J274">
            <v>898</v>
          </cell>
          <cell r="K274">
            <v>120</v>
          </cell>
        </row>
        <row r="275">
          <cell r="H275">
            <v>107</v>
          </cell>
          <cell r="I275">
            <v>9</v>
          </cell>
          <cell r="J275">
            <v>898</v>
          </cell>
          <cell r="K275">
            <v>120</v>
          </cell>
        </row>
        <row r="276">
          <cell r="H276">
            <v>107</v>
          </cell>
          <cell r="I276">
            <v>10</v>
          </cell>
          <cell r="J276">
            <v>588</v>
          </cell>
          <cell r="K276">
            <v>120</v>
          </cell>
        </row>
        <row r="277">
          <cell r="H277">
            <v>107</v>
          </cell>
          <cell r="I277">
            <v>18</v>
          </cell>
          <cell r="J277">
            <v>524.20000000000005</v>
          </cell>
          <cell r="K277">
            <v>120</v>
          </cell>
        </row>
        <row r="278">
          <cell r="H278">
            <v>107</v>
          </cell>
          <cell r="I278">
            <v>33</v>
          </cell>
          <cell r="J278">
            <v>904.2</v>
          </cell>
          <cell r="K278">
            <v>120</v>
          </cell>
        </row>
        <row r="279">
          <cell r="H279">
            <v>107</v>
          </cell>
          <cell r="I279">
            <v>9</v>
          </cell>
          <cell r="J279">
            <v>898</v>
          </cell>
          <cell r="K279">
            <v>120</v>
          </cell>
        </row>
        <row r="280">
          <cell r="H280">
            <v>107</v>
          </cell>
          <cell r="I280">
            <v>9</v>
          </cell>
          <cell r="J280">
            <v>898</v>
          </cell>
          <cell r="K280">
            <v>120</v>
          </cell>
        </row>
        <row r="281">
          <cell r="H281">
            <v>107</v>
          </cell>
          <cell r="I281">
            <v>9</v>
          </cell>
          <cell r="J281">
            <v>898</v>
          </cell>
          <cell r="K281">
            <v>120</v>
          </cell>
        </row>
        <row r="282">
          <cell r="H282">
            <v>107</v>
          </cell>
          <cell r="I282">
            <v>9</v>
          </cell>
          <cell r="J282">
            <v>898</v>
          </cell>
          <cell r="K282">
            <v>120</v>
          </cell>
        </row>
        <row r="283">
          <cell r="H283">
            <v>107</v>
          </cell>
          <cell r="I283">
            <v>9</v>
          </cell>
          <cell r="J283">
            <v>898</v>
          </cell>
          <cell r="K283">
            <v>120</v>
          </cell>
        </row>
        <row r="284">
          <cell r="H284">
            <v>107</v>
          </cell>
          <cell r="I284">
            <v>9</v>
          </cell>
          <cell r="J284">
            <v>898</v>
          </cell>
          <cell r="K284">
            <v>120</v>
          </cell>
        </row>
        <row r="285">
          <cell r="H285">
            <v>107</v>
          </cell>
          <cell r="I285">
            <v>9</v>
          </cell>
          <cell r="J285">
            <v>898</v>
          </cell>
          <cell r="K285">
            <v>120</v>
          </cell>
        </row>
        <row r="286">
          <cell r="H286">
            <v>107</v>
          </cell>
          <cell r="I286">
            <v>9</v>
          </cell>
          <cell r="J286">
            <v>898</v>
          </cell>
          <cell r="K286">
            <v>120</v>
          </cell>
        </row>
        <row r="287">
          <cell r="H287">
            <v>107</v>
          </cell>
          <cell r="I287">
            <v>9</v>
          </cell>
          <cell r="J287">
            <v>898</v>
          </cell>
          <cell r="K287">
            <v>120</v>
          </cell>
        </row>
        <row r="288">
          <cell r="H288">
            <v>107</v>
          </cell>
          <cell r="I288">
            <v>9</v>
          </cell>
          <cell r="J288">
            <v>898</v>
          </cell>
          <cell r="K288">
            <v>120</v>
          </cell>
        </row>
        <row r="289">
          <cell r="H289">
            <v>107</v>
          </cell>
          <cell r="I289">
            <v>9</v>
          </cell>
          <cell r="J289">
            <v>2172</v>
          </cell>
          <cell r="K289">
            <v>120</v>
          </cell>
        </row>
        <row r="290">
          <cell r="H290">
            <v>107</v>
          </cell>
          <cell r="I290">
            <v>9</v>
          </cell>
          <cell r="J290">
            <v>912.8</v>
          </cell>
          <cell r="K290">
            <v>120</v>
          </cell>
        </row>
        <row r="291">
          <cell r="H291">
            <v>107</v>
          </cell>
          <cell r="I291">
            <v>9</v>
          </cell>
          <cell r="J291">
            <v>912.8</v>
          </cell>
          <cell r="K291">
            <v>120</v>
          </cell>
        </row>
        <row r="292">
          <cell r="H292">
            <v>107</v>
          </cell>
          <cell r="I292">
            <v>9</v>
          </cell>
          <cell r="J292">
            <v>912.8</v>
          </cell>
          <cell r="K292">
            <v>120</v>
          </cell>
        </row>
        <row r="293">
          <cell r="H293">
            <v>107</v>
          </cell>
          <cell r="I293">
            <v>9</v>
          </cell>
          <cell r="J293">
            <v>912.8</v>
          </cell>
          <cell r="K293">
            <v>120</v>
          </cell>
        </row>
        <row r="294">
          <cell r="H294">
            <v>107</v>
          </cell>
          <cell r="I294">
            <v>9</v>
          </cell>
          <cell r="J294">
            <v>912.8</v>
          </cell>
          <cell r="K294">
            <v>120</v>
          </cell>
        </row>
        <row r="295">
          <cell r="H295">
            <v>107</v>
          </cell>
          <cell r="I295">
            <v>9</v>
          </cell>
          <cell r="J295">
            <v>912.8</v>
          </cell>
          <cell r="K295">
            <v>120</v>
          </cell>
        </row>
        <row r="296">
          <cell r="H296">
            <v>107</v>
          </cell>
          <cell r="I296">
            <v>9</v>
          </cell>
          <cell r="J296">
            <v>912.8</v>
          </cell>
          <cell r="K296">
            <v>120</v>
          </cell>
        </row>
        <row r="297">
          <cell r="H297">
            <v>107</v>
          </cell>
          <cell r="I297">
            <v>9</v>
          </cell>
          <cell r="J297">
            <v>912.8</v>
          </cell>
          <cell r="K297">
            <v>120</v>
          </cell>
        </row>
        <row r="298">
          <cell r="H298">
            <v>107</v>
          </cell>
          <cell r="I298">
            <v>9</v>
          </cell>
          <cell r="J298">
            <v>912.8</v>
          </cell>
          <cell r="K298">
            <v>120</v>
          </cell>
        </row>
        <row r="299">
          <cell r="H299">
            <v>107</v>
          </cell>
          <cell r="I299">
            <v>9</v>
          </cell>
          <cell r="J299">
            <v>912.8</v>
          </cell>
          <cell r="K299">
            <v>120</v>
          </cell>
        </row>
        <row r="300">
          <cell r="H300">
            <v>107</v>
          </cell>
          <cell r="I300">
            <v>9</v>
          </cell>
          <cell r="J300">
            <v>912.8</v>
          </cell>
          <cell r="K300">
            <v>120</v>
          </cell>
        </row>
        <row r="301">
          <cell r="H301">
            <v>107</v>
          </cell>
          <cell r="I301">
            <v>9</v>
          </cell>
          <cell r="J301">
            <v>912.8</v>
          </cell>
          <cell r="K301">
            <v>120</v>
          </cell>
        </row>
        <row r="302">
          <cell r="H302">
            <v>107</v>
          </cell>
          <cell r="I302">
            <v>9</v>
          </cell>
          <cell r="J302">
            <v>912.8</v>
          </cell>
          <cell r="K302">
            <v>120</v>
          </cell>
        </row>
        <row r="303">
          <cell r="H303">
            <v>107</v>
          </cell>
          <cell r="I303">
            <v>9</v>
          </cell>
          <cell r="J303">
            <v>912.8</v>
          </cell>
          <cell r="K303">
            <v>120</v>
          </cell>
        </row>
        <row r="304">
          <cell r="H304">
            <v>107</v>
          </cell>
          <cell r="I304">
            <v>9</v>
          </cell>
          <cell r="J304">
            <v>912.8</v>
          </cell>
          <cell r="K304">
            <v>120</v>
          </cell>
        </row>
        <row r="305">
          <cell r="H305">
            <v>107</v>
          </cell>
          <cell r="I305">
            <v>9</v>
          </cell>
          <cell r="J305">
            <v>912.8</v>
          </cell>
          <cell r="K305">
            <v>120</v>
          </cell>
        </row>
        <row r="306">
          <cell r="H306">
            <v>107</v>
          </cell>
          <cell r="I306">
            <v>9</v>
          </cell>
          <cell r="J306">
            <v>912.8</v>
          </cell>
          <cell r="K306">
            <v>120</v>
          </cell>
        </row>
        <row r="307">
          <cell r="H307">
            <v>107</v>
          </cell>
          <cell r="I307">
            <v>9</v>
          </cell>
          <cell r="J307">
            <v>912.8</v>
          </cell>
          <cell r="K307">
            <v>120</v>
          </cell>
        </row>
        <row r="308">
          <cell r="H308">
            <v>107</v>
          </cell>
          <cell r="I308">
            <v>9</v>
          </cell>
          <cell r="J308">
            <v>912.8</v>
          </cell>
          <cell r="K308">
            <v>120</v>
          </cell>
        </row>
        <row r="309">
          <cell r="H309">
            <v>107</v>
          </cell>
          <cell r="I309">
            <v>9</v>
          </cell>
          <cell r="J309">
            <v>912.8</v>
          </cell>
          <cell r="K309">
            <v>120</v>
          </cell>
        </row>
        <row r="310">
          <cell r="H310">
            <v>107</v>
          </cell>
          <cell r="I310">
            <v>9</v>
          </cell>
          <cell r="J310">
            <v>912.8</v>
          </cell>
          <cell r="K310">
            <v>120</v>
          </cell>
        </row>
        <row r="311">
          <cell r="H311">
            <v>107</v>
          </cell>
          <cell r="I311">
            <v>9</v>
          </cell>
          <cell r="J311">
            <v>912.8</v>
          </cell>
          <cell r="K311">
            <v>120</v>
          </cell>
        </row>
        <row r="312">
          <cell r="H312">
            <v>107</v>
          </cell>
          <cell r="I312">
            <v>9</v>
          </cell>
          <cell r="J312">
            <v>912.8</v>
          </cell>
          <cell r="K312">
            <v>120</v>
          </cell>
        </row>
        <row r="313">
          <cell r="H313">
            <v>107</v>
          </cell>
          <cell r="I313">
            <v>9</v>
          </cell>
          <cell r="J313">
            <v>912.8</v>
          </cell>
          <cell r="K313">
            <v>120</v>
          </cell>
        </row>
        <row r="314">
          <cell r="H314">
            <v>107</v>
          </cell>
          <cell r="I314">
            <v>9</v>
          </cell>
          <cell r="J314">
            <v>912.8</v>
          </cell>
          <cell r="K314">
            <v>120</v>
          </cell>
        </row>
        <row r="315">
          <cell r="H315">
            <v>107</v>
          </cell>
          <cell r="I315">
            <v>9</v>
          </cell>
          <cell r="J315">
            <v>912.8</v>
          </cell>
          <cell r="K315">
            <v>120</v>
          </cell>
        </row>
        <row r="316">
          <cell r="H316">
            <v>107</v>
          </cell>
          <cell r="I316">
            <v>27</v>
          </cell>
          <cell r="J316">
            <v>1166</v>
          </cell>
          <cell r="K316">
            <v>120</v>
          </cell>
        </row>
        <row r="317">
          <cell r="H317">
            <v>108</v>
          </cell>
          <cell r="I317">
            <v>9</v>
          </cell>
          <cell r="J317">
            <v>898</v>
          </cell>
          <cell r="K317">
            <v>120</v>
          </cell>
        </row>
        <row r="318">
          <cell r="H318">
            <v>108</v>
          </cell>
          <cell r="I318">
            <v>33</v>
          </cell>
          <cell r="J318">
            <v>350</v>
          </cell>
          <cell r="K318">
            <v>120</v>
          </cell>
        </row>
        <row r="319">
          <cell r="H319">
            <v>108</v>
          </cell>
          <cell r="I319">
            <v>9</v>
          </cell>
          <cell r="J319">
            <v>898</v>
          </cell>
          <cell r="K319">
            <v>120</v>
          </cell>
        </row>
        <row r="320">
          <cell r="H320">
            <v>110</v>
          </cell>
          <cell r="I320">
            <v>9</v>
          </cell>
          <cell r="J320">
            <v>898</v>
          </cell>
          <cell r="K320">
            <v>120</v>
          </cell>
        </row>
        <row r="321">
          <cell r="H321">
            <v>110</v>
          </cell>
          <cell r="I321">
            <v>16</v>
          </cell>
          <cell r="J321">
            <v>1343</v>
          </cell>
          <cell r="K321">
            <v>120</v>
          </cell>
        </row>
        <row r="322">
          <cell r="H322">
            <v>110</v>
          </cell>
          <cell r="I322">
            <v>56</v>
          </cell>
          <cell r="J322">
            <v>909.3</v>
          </cell>
          <cell r="K322">
            <v>120</v>
          </cell>
        </row>
        <row r="323">
          <cell r="H323">
            <v>111</v>
          </cell>
          <cell r="I323">
            <v>27</v>
          </cell>
          <cell r="J323">
            <v>363.2</v>
          </cell>
          <cell r="K323">
            <v>120</v>
          </cell>
        </row>
        <row r="324">
          <cell r="H324">
            <v>111</v>
          </cell>
          <cell r="I324">
            <v>9</v>
          </cell>
          <cell r="J324">
            <v>898</v>
          </cell>
          <cell r="K324">
            <v>120</v>
          </cell>
        </row>
        <row r="325">
          <cell r="H325">
            <v>112</v>
          </cell>
          <cell r="I325">
            <v>11</v>
          </cell>
          <cell r="J325">
            <v>1159</v>
          </cell>
          <cell r="K325">
            <v>120</v>
          </cell>
        </row>
        <row r="326">
          <cell r="H326">
            <v>112</v>
          </cell>
          <cell r="I326">
            <v>42</v>
          </cell>
          <cell r="J326">
            <v>1140</v>
          </cell>
          <cell r="K326">
            <v>120</v>
          </cell>
        </row>
        <row r="327">
          <cell r="H327">
            <v>112</v>
          </cell>
          <cell r="I327">
            <v>9</v>
          </cell>
          <cell r="J327">
            <v>898</v>
          </cell>
          <cell r="K327">
            <v>120</v>
          </cell>
        </row>
        <row r="328">
          <cell r="H328">
            <v>113</v>
          </cell>
          <cell r="I328">
            <v>27</v>
          </cell>
          <cell r="J328">
            <v>530</v>
          </cell>
          <cell r="K328">
            <v>120</v>
          </cell>
        </row>
        <row r="329">
          <cell r="H329">
            <v>114</v>
          </cell>
          <cell r="I329">
            <v>14</v>
          </cell>
          <cell r="J329">
            <v>1341</v>
          </cell>
          <cell r="K329">
            <v>120</v>
          </cell>
        </row>
        <row r="330">
          <cell r="H330">
            <v>115</v>
          </cell>
          <cell r="I330">
            <v>28</v>
          </cell>
          <cell r="J330">
            <v>829</v>
          </cell>
          <cell r="K330">
            <v>120</v>
          </cell>
        </row>
        <row r="331">
          <cell r="H331">
            <v>115</v>
          </cell>
          <cell r="I331">
            <v>28</v>
          </cell>
          <cell r="J331">
            <v>323.60000000000002</v>
          </cell>
          <cell r="K331">
            <v>120</v>
          </cell>
        </row>
        <row r="332">
          <cell r="H332">
            <v>115</v>
          </cell>
          <cell r="I332">
            <v>14</v>
          </cell>
          <cell r="J332">
            <v>951</v>
          </cell>
          <cell r="K332">
            <v>120</v>
          </cell>
        </row>
        <row r="333">
          <cell r="H333">
            <v>115</v>
          </cell>
          <cell r="I333">
            <v>28</v>
          </cell>
          <cell r="J333">
            <v>978</v>
          </cell>
          <cell r="K333">
            <v>120</v>
          </cell>
        </row>
        <row r="334">
          <cell r="H334">
            <v>115</v>
          </cell>
          <cell r="I334">
            <v>61</v>
          </cell>
          <cell r="J334">
            <v>1125</v>
          </cell>
          <cell r="K334">
            <v>120</v>
          </cell>
        </row>
        <row r="335">
          <cell r="H335">
            <v>115</v>
          </cell>
          <cell r="I335">
            <v>65</v>
          </cell>
          <cell r="J335">
            <v>288.39999999999998</v>
          </cell>
          <cell r="K335">
            <v>120</v>
          </cell>
        </row>
        <row r="336">
          <cell r="H336">
            <v>116</v>
          </cell>
          <cell r="I336">
            <v>12</v>
          </cell>
          <cell r="J336">
            <v>701</v>
          </cell>
          <cell r="K336">
            <v>120</v>
          </cell>
        </row>
        <row r="337">
          <cell r="H337">
            <v>117</v>
          </cell>
          <cell r="I337">
            <v>14</v>
          </cell>
          <cell r="J337">
            <v>603</v>
          </cell>
          <cell r="K337">
            <v>120</v>
          </cell>
        </row>
        <row r="338">
          <cell r="H338">
            <v>117</v>
          </cell>
          <cell r="I338">
            <v>16</v>
          </cell>
          <cell r="J338">
            <v>1503</v>
          </cell>
          <cell r="K338">
            <v>120</v>
          </cell>
        </row>
        <row r="339">
          <cell r="H339">
            <v>117</v>
          </cell>
          <cell r="I339">
            <v>9</v>
          </cell>
          <cell r="J339">
            <v>898</v>
          </cell>
          <cell r="K339">
            <v>120</v>
          </cell>
        </row>
        <row r="340">
          <cell r="H340">
            <v>117</v>
          </cell>
          <cell r="I340">
            <v>10</v>
          </cell>
          <cell r="J340">
            <v>898</v>
          </cell>
          <cell r="K340">
            <v>120</v>
          </cell>
        </row>
        <row r="341">
          <cell r="H341">
            <v>118</v>
          </cell>
          <cell r="I341">
            <v>12</v>
          </cell>
          <cell r="J341">
            <v>1087.0999999999999</v>
          </cell>
          <cell r="K341">
            <v>120</v>
          </cell>
        </row>
        <row r="342">
          <cell r="H342">
            <v>118</v>
          </cell>
          <cell r="I342">
            <v>27</v>
          </cell>
          <cell r="J342">
            <v>1278</v>
          </cell>
          <cell r="K342">
            <v>120</v>
          </cell>
        </row>
        <row r="343">
          <cell r="H343">
            <v>118</v>
          </cell>
          <cell r="I343">
            <v>35</v>
          </cell>
          <cell r="J343">
            <v>861.7</v>
          </cell>
          <cell r="K343">
            <v>120</v>
          </cell>
        </row>
        <row r="344">
          <cell r="H344">
            <v>118</v>
          </cell>
          <cell r="I344">
            <v>28</v>
          </cell>
          <cell r="J344">
            <v>1292</v>
          </cell>
          <cell r="K344">
            <v>120</v>
          </cell>
        </row>
        <row r="345">
          <cell r="H345">
            <v>119</v>
          </cell>
          <cell r="I345">
            <v>66</v>
          </cell>
          <cell r="J345">
            <v>890</v>
          </cell>
          <cell r="K345">
            <v>120</v>
          </cell>
        </row>
        <row r="346">
          <cell r="H346">
            <v>119</v>
          </cell>
          <cell r="I346">
            <v>9</v>
          </cell>
          <cell r="J346">
            <v>898</v>
          </cell>
          <cell r="K346">
            <v>120</v>
          </cell>
        </row>
        <row r="347">
          <cell r="H347">
            <v>119</v>
          </cell>
          <cell r="I347">
            <v>10</v>
          </cell>
          <cell r="J347">
            <v>898</v>
          </cell>
          <cell r="K347">
            <v>120</v>
          </cell>
        </row>
        <row r="348">
          <cell r="H348">
            <v>120</v>
          </cell>
          <cell r="I348">
            <v>48</v>
          </cell>
          <cell r="J348">
            <v>1229</v>
          </cell>
          <cell r="K348">
            <v>120</v>
          </cell>
        </row>
        <row r="349">
          <cell r="H349">
            <v>120</v>
          </cell>
          <cell r="I349">
            <v>73</v>
          </cell>
          <cell r="J349">
            <v>868</v>
          </cell>
          <cell r="K349">
            <v>120</v>
          </cell>
        </row>
        <row r="350">
          <cell r="H350">
            <v>121</v>
          </cell>
          <cell r="I350">
            <v>15</v>
          </cell>
          <cell r="J350">
            <v>1264</v>
          </cell>
          <cell r="K350">
            <v>120</v>
          </cell>
        </row>
        <row r="351">
          <cell r="H351">
            <v>121</v>
          </cell>
          <cell r="I351">
            <v>49</v>
          </cell>
          <cell r="J351">
            <v>932</v>
          </cell>
          <cell r="K351">
            <v>120</v>
          </cell>
        </row>
        <row r="352">
          <cell r="H352">
            <v>121</v>
          </cell>
          <cell r="I352">
            <v>86</v>
          </cell>
          <cell r="J352">
            <v>723</v>
          </cell>
          <cell r="K352">
            <v>120</v>
          </cell>
        </row>
        <row r="353">
          <cell r="H353">
            <v>122</v>
          </cell>
          <cell r="I353">
            <v>59</v>
          </cell>
          <cell r="J353">
            <v>936</v>
          </cell>
          <cell r="K353">
            <v>120</v>
          </cell>
        </row>
        <row r="354">
          <cell r="H354">
            <v>123</v>
          </cell>
          <cell r="I354">
            <v>17</v>
          </cell>
          <cell r="J354">
            <v>1006</v>
          </cell>
          <cell r="K354">
            <v>120</v>
          </cell>
        </row>
        <row r="355">
          <cell r="H355">
            <v>123</v>
          </cell>
          <cell r="I355">
            <v>17</v>
          </cell>
          <cell r="J355">
            <v>696.5</v>
          </cell>
          <cell r="K355">
            <v>120</v>
          </cell>
        </row>
        <row r="356">
          <cell r="H356">
            <v>124</v>
          </cell>
          <cell r="I356">
            <v>18</v>
          </cell>
          <cell r="J356">
            <v>906</v>
          </cell>
          <cell r="K356">
            <v>120</v>
          </cell>
        </row>
        <row r="357">
          <cell r="H357">
            <v>124</v>
          </cell>
          <cell r="I357">
            <v>42</v>
          </cell>
          <cell r="J357">
            <v>910.7</v>
          </cell>
          <cell r="K357">
            <v>120</v>
          </cell>
        </row>
        <row r="358">
          <cell r="H358">
            <v>124</v>
          </cell>
          <cell r="I358">
            <v>10</v>
          </cell>
          <cell r="J358">
            <v>912.8</v>
          </cell>
          <cell r="K358">
            <v>120</v>
          </cell>
        </row>
        <row r="359">
          <cell r="H359">
            <v>124</v>
          </cell>
          <cell r="I359">
            <v>28</v>
          </cell>
          <cell r="J359">
            <v>803</v>
          </cell>
          <cell r="K359">
            <v>120</v>
          </cell>
        </row>
        <row r="360">
          <cell r="H360">
            <v>125</v>
          </cell>
          <cell r="I360">
            <v>24</v>
          </cell>
          <cell r="J360">
            <v>1362</v>
          </cell>
          <cell r="K360">
            <v>120</v>
          </cell>
        </row>
        <row r="361">
          <cell r="H361">
            <v>125</v>
          </cell>
          <cell r="I361">
            <v>31</v>
          </cell>
          <cell r="J361">
            <v>284</v>
          </cell>
          <cell r="K361">
            <v>120</v>
          </cell>
        </row>
        <row r="362">
          <cell r="H362">
            <v>126</v>
          </cell>
          <cell r="I362">
            <v>65</v>
          </cell>
          <cell r="J362">
            <v>660</v>
          </cell>
          <cell r="K362">
            <v>120</v>
          </cell>
        </row>
        <row r="363">
          <cell r="H363">
            <v>127</v>
          </cell>
          <cell r="I363">
            <v>13</v>
          </cell>
          <cell r="J363">
            <v>502</v>
          </cell>
          <cell r="K363">
            <v>120</v>
          </cell>
        </row>
        <row r="364">
          <cell r="H364">
            <v>127</v>
          </cell>
          <cell r="I364">
            <v>18</v>
          </cell>
          <cell r="J364">
            <v>333</v>
          </cell>
          <cell r="K364">
            <v>120</v>
          </cell>
        </row>
        <row r="365">
          <cell r="H365">
            <v>127</v>
          </cell>
          <cell r="I365">
            <v>38</v>
          </cell>
          <cell r="J365">
            <v>411</v>
          </cell>
          <cell r="K365">
            <v>120</v>
          </cell>
        </row>
        <row r="366">
          <cell r="H366">
            <v>127</v>
          </cell>
          <cell r="I366">
            <v>42</v>
          </cell>
          <cell r="J366">
            <v>250</v>
          </cell>
          <cell r="K366">
            <v>120</v>
          </cell>
        </row>
        <row r="367">
          <cell r="H367">
            <v>127</v>
          </cell>
          <cell r="I367">
            <v>9</v>
          </cell>
          <cell r="J367">
            <v>912.8</v>
          </cell>
          <cell r="K367">
            <v>120</v>
          </cell>
        </row>
        <row r="368">
          <cell r="H368">
            <v>128</v>
          </cell>
          <cell r="I368">
            <v>17</v>
          </cell>
          <cell r="J368">
            <v>944.4</v>
          </cell>
          <cell r="K368">
            <v>120</v>
          </cell>
        </row>
        <row r="369">
          <cell r="H369">
            <v>129</v>
          </cell>
          <cell r="I369">
            <v>9</v>
          </cell>
          <cell r="J369">
            <v>1372</v>
          </cell>
          <cell r="K369">
            <v>120</v>
          </cell>
        </row>
        <row r="370">
          <cell r="H370">
            <v>129</v>
          </cell>
          <cell r="I370">
            <v>48</v>
          </cell>
          <cell r="J370">
            <v>1041</v>
          </cell>
          <cell r="K370">
            <v>120</v>
          </cell>
        </row>
        <row r="371">
          <cell r="H371">
            <v>129</v>
          </cell>
          <cell r="I371">
            <v>65</v>
          </cell>
          <cell r="J371">
            <v>1113</v>
          </cell>
          <cell r="K371">
            <v>120</v>
          </cell>
        </row>
        <row r="372">
          <cell r="H372">
            <v>129</v>
          </cell>
          <cell r="I372">
            <v>10</v>
          </cell>
          <cell r="J372">
            <v>912.8</v>
          </cell>
          <cell r="K372">
            <v>120</v>
          </cell>
        </row>
        <row r="373">
          <cell r="H373">
            <v>130</v>
          </cell>
          <cell r="I373">
            <v>12</v>
          </cell>
          <cell r="J373">
            <v>1033</v>
          </cell>
          <cell r="K373">
            <v>120</v>
          </cell>
        </row>
        <row r="374">
          <cell r="H374">
            <v>130</v>
          </cell>
          <cell r="I374">
            <v>61</v>
          </cell>
          <cell r="J374">
            <v>342</v>
          </cell>
          <cell r="K374">
            <v>120</v>
          </cell>
        </row>
        <row r="375">
          <cell r="H375">
            <v>131</v>
          </cell>
          <cell r="I375">
            <v>14</v>
          </cell>
          <cell r="J375">
            <v>223</v>
          </cell>
          <cell r="K375">
            <v>120</v>
          </cell>
        </row>
        <row r="376">
          <cell r="H376">
            <v>131</v>
          </cell>
          <cell r="I376">
            <v>19</v>
          </cell>
          <cell r="J376">
            <v>927</v>
          </cell>
          <cell r="K376">
            <v>120</v>
          </cell>
        </row>
        <row r="377">
          <cell r="H377">
            <v>131</v>
          </cell>
          <cell r="I377">
            <v>28</v>
          </cell>
          <cell r="J377">
            <v>307.39999999999998</v>
          </cell>
          <cell r="K377">
            <v>120</v>
          </cell>
        </row>
        <row r="378">
          <cell r="H378">
            <v>132</v>
          </cell>
          <cell r="I378">
            <v>12</v>
          </cell>
          <cell r="J378">
            <v>1412</v>
          </cell>
          <cell r="K378">
            <v>120</v>
          </cell>
        </row>
        <row r="379">
          <cell r="H379">
            <v>133</v>
          </cell>
          <cell r="I379">
            <v>15</v>
          </cell>
          <cell r="J379">
            <v>416</v>
          </cell>
          <cell r="K379">
            <v>120</v>
          </cell>
        </row>
        <row r="380">
          <cell r="H380">
            <v>133</v>
          </cell>
          <cell r="I380">
            <v>40</v>
          </cell>
          <cell r="J380">
            <v>700</v>
          </cell>
          <cell r="K380">
            <v>120</v>
          </cell>
        </row>
        <row r="381">
          <cell r="H381">
            <v>133</v>
          </cell>
          <cell r="I381">
            <v>15</v>
          </cell>
          <cell r="J381">
            <v>816.5</v>
          </cell>
          <cell r="K381">
            <v>120</v>
          </cell>
        </row>
        <row r="382">
          <cell r="H382">
            <v>133</v>
          </cell>
          <cell r="I382">
            <v>26</v>
          </cell>
          <cell r="J382">
            <v>682</v>
          </cell>
          <cell r="K382">
            <v>120</v>
          </cell>
        </row>
        <row r="383">
          <cell r="H383">
            <v>133</v>
          </cell>
          <cell r="I383">
            <v>54</v>
          </cell>
          <cell r="J383">
            <v>62564</v>
          </cell>
          <cell r="K383">
            <v>120</v>
          </cell>
        </row>
        <row r="384">
          <cell r="H384">
            <v>133</v>
          </cell>
          <cell r="I384">
            <v>55</v>
          </cell>
          <cell r="J384">
            <v>815</v>
          </cell>
          <cell r="K384">
            <v>120</v>
          </cell>
        </row>
        <row r="385">
          <cell r="H385">
            <v>134</v>
          </cell>
          <cell r="I385">
            <v>18</v>
          </cell>
          <cell r="J385">
            <v>908</v>
          </cell>
          <cell r="K385">
            <v>120</v>
          </cell>
        </row>
        <row r="386">
          <cell r="H386">
            <v>134</v>
          </cell>
          <cell r="I386">
            <v>60</v>
          </cell>
          <cell r="J386">
            <v>909.5</v>
          </cell>
          <cell r="K386">
            <v>120</v>
          </cell>
        </row>
        <row r="387">
          <cell r="H387">
            <v>135</v>
          </cell>
          <cell r="I387">
            <v>23</v>
          </cell>
          <cell r="J387">
            <v>1600</v>
          </cell>
          <cell r="K387">
            <v>120</v>
          </cell>
        </row>
        <row r="388">
          <cell r="H388">
            <v>135</v>
          </cell>
          <cell r="I388">
            <v>43</v>
          </cell>
          <cell r="J388">
            <v>449</v>
          </cell>
          <cell r="K388">
            <v>120</v>
          </cell>
        </row>
        <row r="389">
          <cell r="H389">
            <v>135</v>
          </cell>
          <cell r="I389">
            <v>95</v>
          </cell>
          <cell r="J389">
            <v>662</v>
          </cell>
          <cell r="K389">
            <v>120</v>
          </cell>
        </row>
        <row r="390">
          <cell r="H390">
            <v>135</v>
          </cell>
          <cell r="I390">
            <v>22</v>
          </cell>
          <cell r="J390">
            <v>859</v>
          </cell>
          <cell r="K390">
            <v>120</v>
          </cell>
        </row>
        <row r="391">
          <cell r="H391">
            <v>135</v>
          </cell>
          <cell r="I391">
            <v>47</v>
          </cell>
          <cell r="J391">
            <v>189</v>
          </cell>
          <cell r="K391">
            <v>120</v>
          </cell>
        </row>
        <row r="392">
          <cell r="H392">
            <v>136</v>
          </cell>
          <cell r="I392">
            <v>9</v>
          </cell>
          <cell r="J392">
            <v>898</v>
          </cell>
          <cell r="K392">
            <v>120</v>
          </cell>
        </row>
        <row r="393">
          <cell r="H393">
            <v>136</v>
          </cell>
          <cell r="I393">
            <v>13</v>
          </cell>
          <cell r="J393">
            <v>331</v>
          </cell>
          <cell r="K393">
            <v>120</v>
          </cell>
        </row>
        <row r="394">
          <cell r="H394">
            <v>137</v>
          </cell>
          <cell r="I394">
            <v>26</v>
          </cell>
          <cell r="J394">
            <v>949</v>
          </cell>
          <cell r="K394">
            <v>120</v>
          </cell>
        </row>
        <row r="395">
          <cell r="H395">
            <v>138</v>
          </cell>
          <cell r="I395">
            <v>9</v>
          </cell>
          <cell r="J395">
            <v>898</v>
          </cell>
          <cell r="K395">
            <v>120</v>
          </cell>
        </row>
        <row r="396">
          <cell r="H396">
            <v>138</v>
          </cell>
          <cell r="I396">
            <v>52</v>
          </cell>
          <cell r="J396">
            <v>656</v>
          </cell>
          <cell r="K396">
            <v>120</v>
          </cell>
        </row>
        <row r="397">
          <cell r="H397">
            <v>139</v>
          </cell>
          <cell r="I397">
            <v>39</v>
          </cell>
          <cell r="J397">
            <v>1046</v>
          </cell>
          <cell r="K397">
            <v>120</v>
          </cell>
        </row>
        <row r="398">
          <cell r="H398">
            <v>139</v>
          </cell>
          <cell r="I398">
            <v>9</v>
          </cell>
          <cell r="J398">
            <v>898</v>
          </cell>
          <cell r="K398">
            <v>120</v>
          </cell>
        </row>
        <row r="399">
          <cell r="H399">
            <v>139</v>
          </cell>
          <cell r="I399">
            <v>26</v>
          </cell>
          <cell r="J399">
            <v>1073</v>
          </cell>
          <cell r="K399">
            <v>120</v>
          </cell>
        </row>
        <row r="400">
          <cell r="H400">
            <v>139</v>
          </cell>
          <cell r="I400">
            <v>72</v>
          </cell>
          <cell r="J400">
            <v>485</v>
          </cell>
          <cell r="K400">
            <v>120</v>
          </cell>
        </row>
        <row r="401">
          <cell r="H401">
            <v>140</v>
          </cell>
          <cell r="I401">
            <v>42</v>
          </cell>
          <cell r="J401">
            <v>1264</v>
          </cell>
          <cell r="K401">
            <v>120</v>
          </cell>
        </row>
        <row r="402">
          <cell r="H402">
            <v>140</v>
          </cell>
          <cell r="I402">
            <v>104</v>
          </cell>
          <cell r="J402">
            <v>405</v>
          </cell>
          <cell r="K402">
            <v>124</v>
          </cell>
        </row>
        <row r="403">
          <cell r="H403">
            <v>140</v>
          </cell>
          <cell r="I403">
            <v>9</v>
          </cell>
          <cell r="J403">
            <v>898</v>
          </cell>
          <cell r="K403">
            <v>120</v>
          </cell>
        </row>
        <row r="404">
          <cell r="H404">
            <v>140</v>
          </cell>
          <cell r="I404">
            <v>30</v>
          </cell>
          <cell r="J404">
            <v>739</v>
          </cell>
          <cell r="K404">
            <v>120</v>
          </cell>
        </row>
        <row r="405">
          <cell r="H405">
            <v>140</v>
          </cell>
          <cell r="I405">
            <v>44</v>
          </cell>
          <cell r="J405">
            <v>151</v>
          </cell>
          <cell r="K405">
            <v>120</v>
          </cell>
        </row>
        <row r="406">
          <cell r="H406">
            <v>140</v>
          </cell>
          <cell r="I406">
            <v>53</v>
          </cell>
          <cell r="J406">
            <v>1418</v>
          </cell>
          <cell r="K406">
            <v>120</v>
          </cell>
        </row>
        <row r="407">
          <cell r="H407">
            <v>140</v>
          </cell>
          <cell r="I407">
            <v>14</v>
          </cell>
          <cell r="J407">
            <v>885</v>
          </cell>
          <cell r="K407">
            <v>120</v>
          </cell>
        </row>
        <row r="408">
          <cell r="H408">
            <v>141</v>
          </cell>
          <cell r="I408">
            <v>9</v>
          </cell>
          <cell r="J408">
            <v>898</v>
          </cell>
          <cell r="K408">
            <v>120</v>
          </cell>
        </row>
        <row r="409">
          <cell r="H409">
            <v>141</v>
          </cell>
          <cell r="I409">
            <v>17</v>
          </cell>
          <cell r="J409">
            <v>1501</v>
          </cell>
          <cell r="K409">
            <v>120</v>
          </cell>
        </row>
        <row r="410">
          <cell r="H410">
            <v>141</v>
          </cell>
          <cell r="I410">
            <v>30</v>
          </cell>
          <cell r="J410">
            <v>860</v>
          </cell>
          <cell r="K410">
            <v>120</v>
          </cell>
        </row>
        <row r="411">
          <cell r="H411">
            <v>141</v>
          </cell>
          <cell r="I411">
            <v>23</v>
          </cell>
          <cell r="J411">
            <v>1453</v>
          </cell>
          <cell r="K411">
            <v>120</v>
          </cell>
        </row>
        <row r="412">
          <cell r="H412">
            <v>142</v>
          </cell>
          <cell r="I412">
            <v>22</v>
          </cell>
          <cell r="J412">
            <v>563</v>
          </cell>
          <cell r="K412">
            <v>120</v>
          </cell>
        </row>
        <row r="413">
          <cell r="H413">
            <v>143</v>
          </cell>
          <cell r="I413">
            <v>17</v>
          </cell>
          <cell r="J413">
            <v>597</v>
          </cell>
          <cell r="K413">
            <v>120</v>
          </cell>
        </row>
        <row r="414">
          <cell r="H414">
            <v>143</v>
          </cell>
          <cell r="I414">
            <v>68</v>
          </cell>
          <cell r="J414">
            <v>979</v>
          </cell>
          <cell r="K414">
            <v>120</v>
          </cell>
        </row>
        <row r="415">
          <cell r="H415">
            <v>144</v>
          </cell>
          <cell r="I415">
            <v>11</v>
          </cell>
          <cell r="J415">
            <v>763</v>
          </cell>
          <cell r="K415">
            <v>120</v>
          </cell>
        </row>
        <row r="416">
          <cell r="H416">
            <v>144</v>
          </cell>
          <cell r="I416">
            <v>39</v>
          </cell>
          <cell r="J416">
            <v>880</v>
          </cell>
          <cell r="K416">
            <v>120</v>
          </cell>
        </row>
        <row r="417">
          <cell r="H417">
            <v>145</v>
          </cell>
          <cell r="I417">
            <v>16</v>
          </cell>
          <cell r="J417">
            <v>597</v>
          </cell>
          <cell r="K417">
            <v>120</v>
          </cell>
        </row>
        <row r="418">
          <cell r="H418">
            <v>146</v>
          </cell>
          <cell r="I418">
            <v>22</v>
          </cell>
          <cell r="J418">
            <v>911</v>
          </cell>
          <cell r="K418">
            <v>120</v>
          </cell>
        </row>
        <row r="419">
          <cell r="H419">
            <v>146</v>
          </cell>
          <cell r="I419">
            <v>23</v>
          </cell>
          <cell r="J419">
            <v>716</v>
          </cell>
          <cell r="K419">
            <v>120</v>
          </cell>
        </row>
        <row r="420">
          <cell r="H420">
            <v>146</v>
          </cell>
          <cell r="I420">
            <v>46</v>
          </cell>
          <cell r="J420">
            <v>799</v>
          </cell>
          <cell r="K420">
            <v>120</v>
          </cell>
        </row>
        <row r="421">
          <cell r="H421">
            <v>147</v>
          </cell>
          <cell r="I421">
            <v>31</v>
          </cell>
          <cell r="J421">
            <v>909</v>
          </cell>
          <cell r="K421">
            <v>120</v>
          </cell>
        </row>
        <row r="422">
          <cell r="H422">
            <v>147</v>
          </cell>
          <cell r="I422">
            <v>42</v>
          </cell>
          <cell r="J422">
            <v>420</v>
          </cell>
          <cell r="K422">
            <v>120</v>
          </cell>
        </row>
        <row r="423">
          <cell r="H423">
            <v>147</v>
          </cell>
          <cell r="I423">
            <v>56</v>
          </cell>
          <cell r="J423">
            <v>710</v>
          </cell>
          <cell r="K423">
            <v>120</v>
          </cell>
        </row>
        <row r="424">
          <cell r="H424">
            <v>147</v>
          </cell>
          <cell r="I424">
            <v>108</v>
          </cell>
          <cell r="J424">
            <v>904</v>
          </cell>
          <cell r="K424">
            <v>128</v>
          </cell>
        </row>
        <row r="425">
          <cell r="H425">
            <v>148</v>
          </cell>
          <cell r="I425">
            <v>33</v>
          </cell>
          <cell r="J425">
            <v>519.1</v>
          </cell>
          <cell r="K425">
            <v>120</v>
          </cell>
        </row>
        <row r="426">
          <cell r="H426">
            <v>148</v>
          </cell>
          <cell r="I426">
            <v>36</v>
          </cell>
          <cell r="J426">
            <v>841</v>
          </cell>
          <cell r="K426">
            <v>120</v>
          </cell>
        </row>
        <row r="427">
          <cell r="H427">
            <v>148</v>
          </cell>
          <cell r="I427">
            <v>68</v>
          </cell>
          <cell r="J427">
            <v>997</v>
          </cell>
          <cell r="K427">
            <v>120</v>
          </cell>
        </row>
        <row r="428">
          <cell r="H428">
            <v>149</v>
          </cell>
          <cell r="I428">
            <v>14</v>
          </cell>
          <cell r="J428">
            <v>917</v>
          </cell>
          <cell r="K428">
            <v>120</v>
          </cell>
        </row>
        <row r="429">
          <cell r="H429">
            <v>150</v>
          </cell>
          <cell r="I429">
            <v>10</v>
          </cell>
          <cell r="J429">
            <v>923.5</v>
          </cell>
          <cell r="K429">
            <v>120</v>
          </cell>
        </row>
        <row r="430">
          <cell r="H430">
            <v>150</v>
          </cell>
          <cell r="I430">
            <v>43</v>
          </cell>
          <cell r="J430">
            <v>526</v>
          </cell>
          <cell r="K430">
            <v>120</v>
          </cell>
        </row>
        <row r="431">
          <cell r="H431">
            <v>150</v>
          </cell>
          <cell r="I431">
            <v>74</v>
          </cell>
          <cell r="J431">
            <v>933</v>
          </cell>
          <cell r="K431">
            <v>120</v>
          </cell>
        </row>
        <row r="432">
          <cell r="H432">
            <v>150</v>
          </cell>
          <cell r="I432">
            <v>13</v>
          </cell>
          <cell r="J432">
            <v>1068</v>
          </cell>
          <cell r="K432">
            <v>120</v>
          </cell>
        </row>
        <row r="433">
          <cell r="H433">
            <v>150</v>
          </cell>
          <cell r="I433">
            <v>14</v>
          </cell>
          <cell r="J433">
            <v>857</v>
          </cell>
          <cell r="K433">
            <v>120</v>
          </cell>
        </row>
        <row r="434">
          <cell r="H434">
            <v>151</v>
          </cell>
          <cell r="I434">
            <v>16</v>
          </cell>
          <cell r="J434">
            <v>909</v>
          </cell>
          <cell r="K434">
            <v>120</v>
          </cell>
        </row>
        <row r="435">
          <cell r="H435">
            <v>151</v>
          </cell>
          <cell r="I435">
            <v>23</v>
          </cell>
          <cell r="J435">
            <v>315</v>
          </cell>
          <cell r="K435">
            <v>120</v>
          </cell>
        </row>
        <row r="436">
          <cell r="H436">
            <v>151</v>
          </cell>
          <cell r="I436">
            <v>23</v>
          </cell>
          <cell r="J436">
            <v>868</v>
          </cell>
          <cell r="K436">
            <v>120</v>
          </cell>
        </row>
        <row r="437">
          <cell r="H437">
            <v>151</v>
          </cell>
          <cell r="I437">
            <v>23</v>
          </cell>
          <cell r="J437">
            <v>1433</v>
          </cell>
          <cell r="K437">
            <v>120</v>
          </cell>
        </row>
        <row r="438">
          <cell r="H438">
            <v>151</v>
          </cell>
          <cell r="I438">
            <v>23</v>
          </cell>
          <cell r="J438">
            <v>1422</v>
          </cell>
          <cell r="K438">
            <v>120</v>
          </cell>
        </row>
        <row r="439">
          <cell r="H439">
            <v>151</v>
          </cell>
          <cell r="I439">
            <v>53</v>
          </cell>
          <cell r="J439">
            <v>822</v>
          </cell>
          <cell r="K439">
            <v>120</v>
          </cell>
        </row>
        <row r="440">
          <cell r="H440">
            <v>152</v>
          </cell>
          <cell r="I440">
            <v>14</v>
          </cell>
          <cell r="J440">
            <v>903</v>
          </cell>
          <cell r="K440">
            <v>120</v>
          </cell>
        </row>
        <row r="441">
          <cell r="H441">
            <v>153</v>
          </cell>
          <cell r="I441">
            <v>9</v>
          </cell>
          <cell r="J441">
            <v>898</v>
          </cell>
          <cell r="K441">
            <v>120</v>
          </cell>
        </row>
        <row r="442">
          <cell r="H442">
            <v>153</v>
          </cell>
          <cell r="I442">
            <v>69</v>
          </cell>
          <cell r="J442">
            <v>458</v>
          </cell>
          <cell r="K442">
            <v>120</v>
          </cell>
        </row>
        <row r="443">
          <cell r="H443">
            <v>154</v>
          </cell>
          <cell r="I443">
            <v>9</v>
          </cell>
          <cell r="J443">
            <v>898</v>
          </cell>
          <cell r="K443">
            <v>120</v>
          </cell>
        </row>
        <row r="444">
          <cell r="H444">
            <v>154</v>
          </cell>
          <cell r="I444">
            <v>46</v>
          </cell>
          <cell r="J444">
            <v>1063</v>
          </cell>
          <cell r="K444">
            <v>120</v>
          </cell>
        </row>
        <row r="445">
          <cell r="H445">
            <v>155</v>
          </cell>
          <cell r="I445">
            <v>10</v>
          </cell>
          <cell r="J445">
            <v>1051</v>
          </cell>
          <cell r="K445">
            <v>120</v>
          </cell>
        </row>
        <row r="446">
          <cell r="H446">
            <v>155</v>
          </cell>
          <cell r="I446">
            <v>18</v>
          </cell>
          <cell r="J446">
            <v>1206</v>
          </cell>
          <cell r="K446">
            <v>120</v>
          </cell>
        </row>
        <row r="447">
          <cell r="H447">
            <v>155</v>
          </cell>
          <cell r="I447">
            <v>58</v>
          </cell>
          <cell r="J447">
            <v>1545</v>
          </cell>
          <cell r="K447">
            <v>120</v>
          </cell>
        </row>
        <row r="448">
          <cell r="H448">
            <v>156</v>
          </cell>
          <cell r="I448">
            <v>17</v>
          </cell>
          <cell r="J448">
            <v>499.3</v>
          </cell>
          <cell r="K448">
            <v>120</v>
          </cell>
        </row>
        <row r="449">
          <cell r="H449">
            <v>156</v>
          </cell>
          <cell r="I449">
            <v>109</v>
          </cell>
          <cell r="J449">
            <v>628</v>
          </cell>
          <cell r="K449">
            <v>129</v>
          </cell>
        </row>
        <row r="450">
          <cell r="H450">
            <v>156</v>
          </cell>
          <cell r="I450">
            <v>26</v>
          </cell>
          <cell r="J450">
            <v>866</v>
          </cell>
          <cell r="K450">
            <v>120</v>
          </cell>
        </row>
        <row r="451">
          <cell r="H451">
            <v>156</v>
          </cell>
          <cell r="I451">
            <v>38</v>
          </cell>
          <cell r="J451">
            <v>909.9</v>
          </cell>
          <cell r="K451">
            <v>120</v>
          </cell>
        </row>
        <row r="452">
          <cell r="H452">
            <v>156</v>
          </cell>
          <cell r="I452">
            <v>74</v>
          </cell>
          <cell r="J452">
            <v>1123</v>
          </cell>
          <cell r="K452">
            <v>120</v>
          </cell>
        </row>
        <row r="453">
          <cell r="H453">
            <v>157</v>
          </cell>
          <cell r="I453">
            <v>26</v>
          </cell>
          <cell r="J453">
            <v>912.3</v>
          </cell>
          <cell r="K453">
            <v>120</v>
          </cell>
        </row>
        <row r="454">
          <cell r="H454">
            <v>158</v>
          </cell>
          <cell r="I454">
            <v>67</v>
          </cell>
          <cell r="J454">
            <v>895</v>
          </cell>
          <cell r="K454">
            <v>120</v>
          </cell>
        </row>
        <row r="455">
          <cell r="H455">
            <v>158</v>
          </cell>
          <cell r="I455">
            <v>69</v>
          </cell>
          <cell r="J455">
            <v>373</v>
          </cell>
          <cell r="K455">
            <v>120</v>
          </cell>
        </row>
        <row r="456">
          <cell r="H456">
            <v>158</v>
          </cell>
          <cell r="I456">
            <v>49</v>
          </cell>
          <cell r="J456">
            <v>1104</v>
          </cell>
          <cell r="K456">
            <v>120</v>
          </cell>
        </row>
        <row r="457">
          <cell r="H457">
            <v>159</v>
          </cell>
          <cell r="I457">
            <v>28</v>
          </cell>
          <cell r="J457">
            <v>542</v>
          </cell>
          <cell r="K457">
            <v>120</v>
          </cell>
        </row>
        <row r="458">
          <cell r="H458">
            <v>159</v>
          </cell>
          <cell r="I458">
            <v>46</v>
          </cell>
          <cell r="J458">
            <v>848</v>
          </cell>
          <cell r="K458">
            <v>120</v>
          </cell>
        </row>
        <row r="459">
          <cell r="H459">
            <v>159</v>
          </cell>
          <cell r="I459">
            <v>89</v>
          </cell>
          <cell r="J459">
            <v>719</v>
          </cell>
          <cell r="K459">
            <v>120</v>
          </cell>
        </row>
        <row r="460">
          <cell r="H460">
            <v>160</v>
          </cell>
          <cell r="I460">
            <v>39</v>
          </cell>
          <cell r="J460">
            <v>794</v>
          </cell>
          <cell r="K460">
            <v>120</v>
          </cell>
        </row>
        <row r="461">
          <cell r="H461">
            <v>160</v>
          </cell>
          <cell r="I461">
            <v>63</v>
          </cell>
          <cell r="J461">
            <v>1039.8</v>
          </cell>
          <cell r="K461">
            <v>120</v>
          </cell>
        </row>
        <row r="462">
          <cell r="H462">
            <v>160</v>
          </cell>
          <cell r="I462">
            <v>37</v>
          </cell>
          <cell r="J462">
            <v>1154</v>
          </cell>
          <cell r="K462">
            <v>120</v>
          </cell>
        </row>
        <row r="463">
          <cell r="H463">
            <v>161</v>
          </cell>
          <cell r="I463">
            <v>19</v>
          </cell>
          <cell r="J463">
            <v>893</v>
          </cell>
          <cell r="K463">
            <v>120</v>
          </cell>
        </row>
        <row r="464">
          <cell r="H464">
            <v>161</v>
          </cell>
          <cell r="I464">
            <v>14</v>
          </cell>
          <cell r="J464">
            <v>828</v>
          </cell>
          <cell r="K464">
            <v>120</v>
          </cell>
        </row>
        <row r="465">
          <cell r="H465">
            <v>161</v>
          </cell>
          <cell r="I465">
            <v>23</v>
          </cell>
          <cell r="J465">
            <v>966</v>
          </cell>
          <cell r="K465">
            <v>120</v>
          </cell>
        </row>
        <row r="466">
          <cell r="H466">
            <v>161</v>
          </cell>
          <cell r="I466">
            <v>47</v>
          </cell>
          <cell r="J466">
            <v>314</v>
          </cell>
          <cell r="K466">
            <v>120</v>
          </cell>
        </row>
        <row r="467">
          <cell r="H467">
            <v>162</v>
          </cell>
          <cell r="I467">
            <v>12</v>
          </cell>
          <cell r="J467">
            <v>1093</v>
          </cell>
          <cell r="K467">
            <v>120</v>
          </cell>
        </row>
        <row r="468">
          <cell r="H468">
            <v>162</v>
          </cell>
          <cell r="I468">
            <v>23</v>
          </cell>
          <cell r="J468">
            <v>942.4</v>
          </cell>
          <cell r="K468">
            <v>120</v>
          </cell>
        </row>
        <row r="469">
          <cell r="H469">
            <v>163</v>
          </cell>
          <cell r="I469">
            <v>25</v>
          </cell>
          <cell r="J469">
            <v>244</v>
          </cell>
          <cell r="K469">
            <v>120</v>
          </cell>
        </row>
        <row r="470">
          <cell r="H470">
            <v>163</v>
          </cell>
          <cell r="I470">
            <v>61</v>
          </cell>
          <cell r="J470">
            <v>913</v>
          </cell>
          <cell r="K470">
            <v>120</v>
          </cell>
        </row>
        <row r="471">
          <cell r="H471">
            <v>164</v>
          </cell>
          <cell r="I471">
            <v>12</v>
          </cell>
          <cell r="J471">
            <v>741.9</v>
          </cell>
          <cell r="K471">
            <v>120</v>
          </cell>
        </row>
        <row r="472">
          <cell r="H472">
            <v>164</v>
          </cell>
          <cell r="I472">
            <v>31</v>
          </cell>
          <cell r="J472">
            <v>1006</v>
          </cell>
          <cell r="K472">
            <v>120</v>
          </cell>
        </row>
        <row r="473">
          <cell r="H473">
            <v>164</v>
          </cell>
          <cell r="I473">
            <v>58</v>
          </cell>
          <cell r="J473">
            <v>1034</v>
          </cell>
          <cell r="K473">
            <v>120</v>
          </cell>
        </row>
        <row r="474">
          <cell r="H474">
            <v>164</v>
          </cell>
          <cell r="I474">
            <v>31</v>
          </cell>
          <cell r="J474">
            <v>12147</v>
          </cell>
          <cell r="K474">
            <v>120</v>
          </cell>
        </row>
        <row r="475">
          <cell r="H475">
            <v>165</v>
          </cell>
          <cell r="I475">
            <v>31</v>
          </cell>
          <cell r="J475">
            <v>851</v>
          </cell>
          <cell r="K475">
            <v>120</v>
          </cell>
        </row>
        <row r="476">
          <cell r="H476">
            <v>165</v>
          </cell>
          <cell r="I476">
            <v>22</v>
          </cell>
          <cell r="J476">
            <v>705</v>
          </cell>
          <cell r="K476">
            <v>120</v>
          </cell>
        </row>
        <row r="477">
          <cell r="H477">
            <v>165</v>
          </cell>
          <cell r="I477">
            <v>25</v>
          </cell>
          <cell r="J477">
            <v>877</v>
          </cell>
          <cell r="K477">
            <v>120</v>
          </cell>
        </row>
        <row r="478">
          <cell r="H478">
            <v>165</v>
          </cell>
          <cell r="I478">
            <v>57</v>
          </cell>
          <cell r="J478">
            <v>590</v>
          </cell>
          <cell r="K478">
            <v>120</v>
          </cell>
        </row>
        <row r="479">
          <cell r="H479">
            <v>165</v>
          </cell>
          <cell r="I479">
            <v>14</v>
          </cell>
          <cell r="J479">
            <v>888.5</v>
          </cell>
          <cell r="K479">
            <v>120</v>
          </cell>
        </row>
        <row r="480">
          <cell r="H480">
            <v>165</v>
          </cell>
          <cell r="I480">
            <v>23</v>
          </cell>
          <cell r="J480">
            <v>727</v>
          </cell>
          <cell r="K480">
            <v>120</v>
          </cell>
        </row>
        <row r="481">
          <cell r="H481">
            <v>165</v>
          </cell>
          <cell r="I481">
            <v>29</v>
          </cell>
          <cell r="J481">
            <v>1211</v>
          </cell>
          <cell r="K481">
            <v>120</v>
          </cell>
        </row>
        <row r="482">
          <cell r="H482">
            <v>165</v>
          </cell>
          <cell r="I482">
            <v>58</v>
          </cell>
          <cell r="J482">
            <v>913</v>
          </cell>
          <cell r="K482">
            <v>120</v>
          </cell>
        </row>
        <row r="483">
          <cell r="H483">
            <v>166</v>
          </cell>
          <cell r="I483">
            <v>22</v>
          </cell>
          <cell r="J483">
            <v>875</v>
          </cell>
          <cell r="K483">
            <v>120</v>
          </cell>
        </row>
        <row r="484">
          <cell r="H484">
            <v>167</v>
          </cell>
          <cell r="I484">
            <v>13</v>
          </cell>
          <cell r="J484">
            <v>718</v>
          </cell>
          <cell r="K484">
            <v>120</v>
          </cell>
        </row>
        <row r="485">
          <cell r="H485">
            <v>167</v>
          </cell>
          <cell r="I485">
            <v>15</v>
          </cell>
          <cell r="J485">
            <v>1017</v>
          </cell>
          <cell r="K485">
            <v>120</v>
          </cell>
        </row>
        <row r="486">
          <cell r="H486">
            <v>167</v>
          </cell>
          <cell r="I486">
            <v>21</v>
          </cell>
          <cell r="J486">
            <v>1312</v>
          </cell>
          <cell r="K486">
            <v>120</v>
          </cell>
        </row>
        <row r="487">
          <cell r="H487">
            <v>168</v>
          </cell>
          <cell r="I487">
            <v>41</v>
          </cell>
          <cell r="J487">
            <v>1147</v>
          </cell>
          <cell r="K487">
            <v>120</v>
          </cell>
        </row>
        <row r="488">
          <cell r="H488">
            <v>168</v>
          </cell>
          <cell r="I488">
            <v>61</v>
          </cell>
          <cell r="J488">
            <v>1146</v>
          </cell>
          <cell r="K488">
            <v>120</v>
          </cell>
        </row>
        <row r="489">
          <cell r="H489">
            <v>168</v>
          </cell>
          <cell r="I489">
            <v>13</v>
          </cell>
          <cell r="J489">
            <v>830.9</v>
          </cell>
          <cell r="K489">
            <v>120</v>
          </cell>
        </row>
        <row r="490">
          <cell r="H490">
            <v>169</v>
          </cell>
          <cell r="I490">
            <v>26</v>
          </cell>
          <cell r="J490">
            <v>981</v>
          </cell>
          <cell r="K490">
            <v>120</v>
          </cell>
        </row>
        <row r="491">
          <cell r="H491">
            <v>169</v>
          </cell>
          <cell r="I491">
            <v>82</v>
          </cell>
          <cell r="J491">
            <v>246</v>
          </cell>
          <cell r="K491">
            <v>120</v>
          </cell>
        </row>
        <row r="492">
          <cell r="H492">
            <v>169</v>
          </cell>
          <cell r="I492">
            <v>11</v>
          </cell>
          <cell r="J492">
            <v>898</v>
          </cell>
          <cell r="K492">
            <v>120</v>
          </cell>
        </row>
        <row r="493">
          <cell r="H493">
            <v>169</v>
          </cell>
          <cell r="I493">
            <v>14</v>
          </cell>
          <cell r="J493">
            <v>993.6</v>
          </cell>
          <cell r="K493">
            <v>120</v>
          </cell>
        </row>
        <row r="494">
          <cell r="H494">
            <v>169</v>
          </cell>
          <cell r="I494">
            <v>22</v>
          </cell>
          <cell r="J494">
            <v>1340</v>
          </cell>
          <cell r="K494">
            <v>120</v>
          </cell>
        </row>
        <row r="495">
          <cell r="H495">
            <v>170</v>
          </cell>
          <cell r="I495">
            <v>13</v>
          </cell>
          <cell r="J495">
            <v>934.6</v>
          </cell>
          <cell r="K495">
            <v>120</v>
          </cell>
        </row>
        <row r="496">
          <cell r="H496">
            <v>170</v>
          </cell>
          <cell r="I496">
            <v>25</v>
          </cell>
          <cell r="J496">
            <v>1905</v>
          </cell>
          <cell r="K496">
            <v>120</v>
          </cell>
        </row>
        <row r="497">
          <cell r="H497">
            <v>170</v>
          </cell>
          <cell r="I497">
            <v>27</v>
          </cell>
          <cell r="J497">
            <v>469</v>
          </cell>
          <cell r="K497">
            <v>120</v>
          </cell>
        </row>
        <row r="498">
          <cell r="H498">
            <v>171</v>
          </cell>
          <cell r="I498">
            <v>75</v>
          </cell>
          <cell r="J498">
            <v>527</v>
          </cell>
          <cell r="K498">
            <v>120</v>
          </cell>
        </row>
        <row r="499">
          <cell r="H499">
            <v>172</v>
          </cell>
          <cell r="I499">
            <v>32</v>
          </cell>
          <cell r="J499">
            <v>854</v>
          </cell>
          <cell r="K499">
            <v>120</v>
          </cell>
        </row>
        <row r="500">
          <cell r="H500">
            <v>172</v>
          </cell>
          <cell r="I500">
            <v>23</v>
          </cell>
          <cell r="J500">
            <v>898</v>
          </cell>
          <cell r="K500">
            <v>120</v>
          </cell>
        </row>
        <row r="501">
          <cell r="H501">
            <v>172</v>
          </cell>
          <cell r="I501">
            <v>23</v>
          </cell>
          <cell r="J501">
            <v>1283</v>
          </cell>
          <cell r="K501">
            <v>120</v>
          </cell>
        </row>
        <row r="502">
          <cell r="H502">
            <v>173</v>
          </cell>
          <cell r="I502">
            <v>27</v>
          </cell>
          <cell r="J502">
            <v>793</v>
          </cell>
          <cell r="K502">
            <v>120</v>
          </cell>
        </row>
        <row r="503">
          <cell r="H503">
            <v>173</v>
          </cell>
          <cell r="I503">
            <v>23</v>
          </cell>
          <cell r="J503">
            <v>1461</v>
          </cell>
          <cell r="K503">
            <v>120</v>
          </cell>
        </row>
        <row r="504">
          <cell r="H504">
            <v>173</v>
          </cell>
          <cell r="I504">
            <v>32</v>
          </cell>
          <cell r="J504">
            <v>555.5</v>
          </cell>
          <cell r="K504">
            <v>120</v>
          </cell>
        </row>
        <row r="505">
          <cell r="H505">
            <v>173</v>
          </cell>
          <cell r="I505">
            <v>102</v>
          </cell>
          <cell r="J505">
            <v>788</v>
          </cell>
          <cell r="K505">
            <v>122</v>
          </cell>
        </row>
        <row r="506">
          <cell r="H506">
            <v>174</v>
          </cell>
          <cell r="I506">
            <v>15</v>
          </cell>
          <cell r="J506">
            <v>909</v>
          </cell>
          <cell r="K506">
            <v>120</v>
          </cell>
        </row>
        <row r="507">
          <cell r="H507">
            <v>174</v>
          </cell>
          <cell r="I507">
            <v>15</v>
          </cell>
          <cell r="J507">
            <v>860</v>
          </cell>
          <cell r="K507">
            <v>120</v>
          </cell>
        </row>
        <row r="508">
          <cell r="H508">
            <v>175</v>
          </cell>
          <cell r="I508">
            <v>10</v>
          </cell>
          <cell r="J508">
            <v>354</v>
          </cell>
          <cell r="K508">
            <v>120</v>
          </cell>
        </row>
        <row r="509">
          <cell r="H509">
            <v>175</v>
          </cell>
          <cell r="I509">
            <v>29</v>
          </cell>
          <cell r="J509">
            <v>595</v>
          </cell>
          <cell r="K509">
            <v>120</v>
          </cell>
        </row>
        <row r="510">
          <cell r="H510">
            <v>175</v>
          </cell>
          <cell r="I510">
            <v>15</v>
          </cell>
          <cell r="J510">
            <v>888.5</v>
          </cell>
          <cell r="K510">
            <v>120</v>
          </cell>
        </row>
        <row r="511">
          <cell r="H511">
            <v>175</v>
          </cell>
          <cell r="I511">
            <v>41</v>
          </cell>
          <cell r="J511">
            <v>811</v>
          </cell>
          <cell r="K511">
            <v>120</v>
          </cell>
        </row>
        <row r="512">
          <cell r="H512">
            <v>176</v>
          </cell>
          <cell r="I512">
            <v>27</v>
          </cell>
          <cell r="J512">
            <v>997</v>
          </cell>
          <cell r="K512">
            <v>120</v>
          </cell>
        </row>
        <row r="513">
          <cell r="H513">
            <v>176</v>
          </cell>
          <cell r="I513">
            <v>61</v>
          </cell>
          <cell r="J513">
            <v>923.4</v>
          </cell>
          <cell r="K513">
            <v>120</v>
          </cell>
        </row>
        <row r="514">
          <cell r="H514">
            <v>176</v>
          </cell>
          <cell r="I514">
            <v>63</v>
          </cell>
          <cell r="J514">
            <v>1270</v>
          </cell>
          <cell r="K514">
            <v>120</v>
          </cell>
        </row>
        <row r="515">
          <cell r="H515">
            <v>177</v>
          </cell>
          <cell r="I515">
            <v>63</v>
          </cell>
          <cell r="J515">
            <v>1515</v>
          </cell>
          <cell r="K515">
            <v>120</v>
          </cell>
        </row>
        <row r="516">
          <cell r="H516">
            <v>177</v>
          </cell>
          <cell r="I516">
            <v>27</v>
          </cell>
          <cell r="J516">
            <v>1047</v>
          </cell>
          <cell r="K516">
            <v>120</v>
          </cell>
        </row>
        <row r="517">
          <cell r="H517">
            <v>177</v>
          </cell>
          <cell r="I517">
            <v>45</v>
          </cell>
          <cell r="J517">
            <v>730</v>
          </cell>
          <cell r="K517">
            <v>120</v>
          </cell>
        </row>
        <row r="518">
          <cell r="H518">
            <v>177</v>
          </cell>
          <cell r="I518">
            <v>52</v>
          </cell>
          <cell r="J518">
            <v>1690</v>
          </cell>
          <cell r="K518">
            <v>120</v>
          </cell>
        </row>
        <row r="519">
          <cell r="H519">
            <v>178</v>
          </cell>
          <cell r="I519">
            <v>24</v>
          </cell>
          <cell r="J519">
            <v>1103</v>
          </cell>
          <cell r="K519">
            <v>120</v>
          </cell>
        </row>
        <row r="520">
          <cell r="H520">
            <v>179</v>
          </cell>
          <cell r="I520">
            <v>38</v>
          </cell>
          <cell r="J520">
            <v>910</v>
          </cell>
          <cell r="K520">
            <v>120</v>
          </cell>
        </row>
        <row r="521">
          <cell r="H521">
            <v>180</v>
          </cell>
          <cell r="I521">
            <v>11</v>
          </cell>
          <cell r="J521">
            <v>864</v>
          </cell>
          <cell r="K521">
            <v>120</v>
          </cell>
        </row>
        <row r="522">
          <cell r="H522">
            <v>180</v>
          </cell>
          <cell r="I522">
            <v>26</v>
          </cell>
          <cell r="J522">
            <v>934</v>
          </cell>
          <cell r="K522">
            <v>120</v>
          </cell>
        </row>
        <row r="523">
          <cell r="H523">
            <v>180</v>
          </cell>
          <cell r="I523">
            <v>62</v>
          </cell>
          <cell r="J523">
            <v>1152.5</v>
          </cell>
          <cell r="K523">
            <v>120</v>
          </cell>
        </row>
        <row r="524">
          <cell r="H524">
            <v>180</v>
          </cell>
          <cell r="I524">
            <v>14</v>
          </cell>
          <cell r="J524">
            <v>891</v>
          </cell>
          <cell r="K524">
            <v>120</v>
          </cell>
        </row>
        <row r="525">
          <cell r="H525">
            <v>181</v>
          </cell>
          <cell r="I525">
            <v>13</v>
          </cell>
          <cell r="J525">
            <v>671</v>
          </cell>
          <cell r="K525">
            <v>120</v>
          </cell>
        </row>
        <row r="526">
          <cell r="H526">
            <v>181</v>
          </cell>
          <cell r="I526">
            <v>12</v>
          </cell>
          <cell r="J526">
            <v>888.5</v>
          </cell>
          <cell r="K526">
            <v>120</v>
          </cell>
        </row>
        <row r="527">
          <cell r="H527">
            <v>181</v>
          </cell>
          <cell r="I527">
            <v>13</v>
          </cell>
          <cell r="J527">
            <v>963</v>
          </cell>
          <cell r="K527">
            <v>120</v>
          </cell>
        </row>
        <row r="528">
          <cell r="H528">
            <v>181</v>
          </cell>
          <cell r="I528">
            <v>48</v>
          </cell>
          <cell r="J528">
            <v>506</v>
          </cell>
          <cell r="K528">
            <v>120</v>
          </cell>
        </row>
        <row r="529">
          <cell r="H529">
            <v>181</v>
          </cell>
          <cell r="I529">
            <v>60</v>
          </cell>
          <cell r="J529">
            <v>902</v>
          </cell>
          <cell r="K529">
            <v>120</v>
          </cell>
        </row>
        <row r="530">
          <cell r="H530">
            <v>182</v>
          </cell>
          <cell r="I530">
            <v>31</v>
          </cell>
          <cell r="J530">
            <v>819</v>
          </cell>
          <cell r="K530">
            <v>120</v>
          </cell>
        </row>
        <row r="531">
          <cell r="H531">
            <v>182</v>
          </cell>
          <cell r="I531">
            <v>58</v>
          </cell>
          <cell r="J531">
            <v>489</v>
          </cell>
          <cell r="K531">
            <v>120</v>
          </cell>
        </row>
        <row r="532">
          <cell r="H532">
            <v>182</v>
          </cell>
          <cell r="I532">
            <v>80</v>
          </cell>
          <cell r="J532">
            <v>886</v>
          </cell>
          <cell r="K532">
            <v>120</v>
          </cell>
        </row>
        <row r="533">
          <cell r="H533">
            <v>182</v>
          </cell>
          <cell r="I533">
            <v>13</v>
          </cell>
          <cell r="J533">
            <v>1003.8</v>
          </cell>
          <cell r="K533">
            <v>120</v>
          </cell>
        </row>
        <row r="534">
          <cell r="H534">
            <v>182</v>
          </cell>
          <cell r="I534">
            <v>31</v>
          </cell>
          <cell r="J534">
            <v>339</v>
          </cell>
          <cell r="K534">
            <v>120</v>
          </cell>
        </row>
        <row r="535">
          <cell r="H535">
            <v>182</v>
          </cell>
          <cell r="I535">
            <v>49</v>
          </cell>
          <cell r="J535">
            <v>913.9</v>
          </cell>
          <cell r="K535">
            <v>120</v>
          </cell>
        </row>
        <row r="536">
          <cell r="H536">
            <v>183</v>
          </cell>
          <cell r="I536">
            <v>129</v>
          </cell>
          <cell r="J536">
            <v>920</v>
          </cell>
          <cell r="K536">
            <v>149</v>
          </cell>
        </row>
        <row r="537">
          <cell r="H537">
            <v>183</v>
          </cell>
          <cell r="I537">
            <v>56</v>
          </cell>
          <cell r="J537">
            <v>1022.4</v>
          </cell>
          <cell r="K537">
            <v>120</v>
          </cell>
        </row>
        <row r="538">
          <cell r="H538">
            <v>184</v>
          </cell>
          <cell r="I538">
            <v>51</v>
          </cell>
          <cell r="J538">
            <v>854</v>
          </cell>
          <cell r="K538">
            <v>120</v>
          </cell>
        </row>
        <row r="539">
          <cell r="H539">
            <v>184</v>
          </cell>
          <cell r="I539">
            <v>12</v>
          </cell>
          <cell r="J539">
            <v>576.79999999999995</v>
          </cell>
          <cell r="K539">
            <v>120</v>
          </cell>
        </row>
        <row r="540">
          <cell r="H540">
            <v>184</v>
          </cell>
          <cell r="I540">
            <v>21</v>
          </cell>
          <cell r="J540">
            <v>489</v>
          </cell>
          <cell r="K540">
            <v>120</v>
          </cell>
        </row>
        <row r="541">
          <cell r="H541">
            <v>184</v>
          </cell>
          <cell r="I541">
            <v>52</v>
          </cell>
          <cell r="J541">
            <v>1629</v>
          </cell>
          <cell r="K541">
            <v>120</v>
          </cell>
        </row>
        <row r="542">
          <cell r="H542">
            <v>184</v>
          </cell>
          <cell r="I542">
            <v>14</v>
          </cell>
          <cell r="J542">
            <v>898</v>
          </cell>
          <cell r="K542">
            <v>120</v>
          </cell>
        </row>
        <row r="543">
          <cell r="H543">
            <v>184</v>
          </cell>
          <cell r="I543">
            <v>15</v>
          </cell>
          <cell r="J543">
            <v>915</v>
          </cell>
          <cell r="K543">
            <v>120</v>
          </cell>
        </row>
        <row r="544">
          <cell r="H544">
            <v>185</v>
          </cell>
          <cell r="I544">
            <v>35</v>
          </cell>
          <cell r="J544">
            <v>755</v>
          </cell>
          <cell r="K544">
            <v>120</v>
          </cell>
        </row>
        <row r="545">
          <cell r="H545">
            <v>185</v>
          </cell>
          <cell r="I545">
            <v>38</v>
          </cell>
          <cell r="J545">
            <v>904.1</v>
          </cell>
          <cell r="K545">
            <v>120</v>
          </cell>
        </row>
        <row r="546">
          <cell r="H546">
            <v>186</v>
          </cell>
          <cell r="I546">
            <v>33</v>
          </cell>
          <cell r="J546">
            <v>889.7</v>
          </cell>
          <cell r="K546">
            <v>120</v>
          </cell>
        </row>
        <row r="547">
          <cell r="H547">
            <v>186</v>
          </cell>
          <cell r="I547">
            <v>145</v>
          </cell>
          <cell r="J547">
            <v>253</v>
          </cell>
          <cell r="K547">
            <v>165</v>
          </cell>
        </row>
        <row r="548">
          <cell r="H548">
            <v>186</v>
          </cell>
          <cell r="I548">
            <v>14</v>
          </cell>
          <cell r="J548">
            <v>890</v>
          </cell>
          <cell r="K548">
            <v>120</v>
          </cell>
        </row>
        <row r="549">
          <cell r="H549">
            <v>186</v>
          </cell>
          <cell r="I549">
            <v>44</v>
          </cell>
          <cell r="J549">
            <v>1041</v>
          </cell>
          <cell r="K549">
            <v>120</v>
          </cell>
        </row>
        <row r="550">
          <cell r="H550">
            <v>187</v>
          </cell>
          <cell r="I550">
            <v>31</v>
          </cell>
          <cell r="J550">
            <v>1005</v>
          </cell>
          <cell r="K550">
            <v>120</v>
          </cell>
        </row>
        <row r="551">
          <cell r="H551">
            <v>187</v>
          </cell>
          <cell r="I551">
            <v>41</v>
          </cell>
          <cell r="J551">
            <v>780</v>
          </cell>
          <cell r="K551">
            <v>120</v>
          </cell>
        </row>
        <row r="552">
          <cell r="H552">
            <v>187</v>
          </cell>
          <cell r="I552">
            <v>50</v>
          </cell>
          <cell r="J552">
            <v>1258</v>
          </cell>
          <cell r="K552">
            <v>120</v>
          </cell>
        </row>
        <row r="553">
          <cell r="H553">
            <v>187</v>
          </cell>
          <cell r="I553">
            <v>118</v>
          </cell>
          <cell r="J553">
            <v>462.3</v>
          </cell>
          <cell r="K553">
            <v>138</v>
          </cell>
        </row>
        <row r="554">
          <cell r="H554">
            <v>187</v>
          </cell>
          <cell r="I554">
            <v>15</v>
          </cell>
          <cell r="J554">
            <v>896</v>
          </cell>
          <cell r="K554">
            <v>120</v>
          </cell>
        </row>
        <row r="555">
          <cell r="H555">
            <v>188</v>
          </cell>
          <cell r="I555">
            <v>40</v>
          </cell>
          <cell r="J555">
            <v>1109</v>
          </cell>
          <cell r="K555">
            <v>120</v>
          </cell>
        </row>
        <row r="556">
          <cell r="H556">
            <v>188</v>
          </cell>
          <cell r="I556">
            <v>13</v>
          </cell>
          <cell r="J556">
            <v>898</v>
          </cell>
          <cell r="K556">
            <v>120</v>
          </cell>
        </row>
        <row r="557">
          <cell r="H557">
            <v>188</v>
          </cell>
          <cell r="I557">
            <v>14</v>
          </cell>
          <cell r="J557">
            <v>903</v>
          </cell>
          <cell r="K557">
            <v>120</v>
          </cell>
        </row>
        <row r="558">
          <cell r="H558">
            <v>189</v>
          </cell>
          <cell r="I558">
            <v>84</v>
          </cell>
          <cell r="J558">
            <v>886</v>
          </cell>
          <cell r="K558">
            <v>120</v>
          </cell>
        </row>
        <row r="559">
          <cell r="H559">
            <v>189</v>
          </cell>
          <cell r="I559">
            <v>25</v>
          </cell>
          <cell r="J559">
            <v>885</v>
          </cell>
          <cell r="K559">
            <v>120</v>
          </cell>
        </row>
        <row r="560">
          <cell r="H560">
            <v>190</v>
          </cell>
          <cell r="I560">
            <v>11</v>
          </cell>
          <cell r="J560">
            <v>934.6</v>
          </cell>
          <cell r="K560">
            <v>120</v>
          </cell>
        </row>
        <row r="561">
          <cell r="H561">
            <v>190</v>
          </cell>
          <cell r="I561">
            <v>57</v>
          </cell>
          <cell r="J561">
            <v>817</v>
          </cell>
          <cell r="K561">
            <v>120</v>
          </cell>
        </row>
        <row r="562">
          <cell r="H562">
            <v>190</v>
          </cell>
          <cell r="I562">
            <v>65</v>
          </cell>
          <cell r="J562">
            <v>841</v>
          </cell>
          <cell r="K562">
            <v>120</v>
          </cell>
        </row>
        <row r="563">
          <cell r="H563">
            <v>190</v>
          </cell>
          <cell r="I563">
            <v>70</v>
          </cell>
          <cell r="J563">
            <v>838</v>
          </cell>
          <cell r="K563">
            <v>120</v>
          </cell>
        </row>
        <row r="564">
          <cell r="H564">
            <v>190</v>
          </cell>
          <cell r="I564">
            <v>86</v>
          </cell>
          <cell r="J564">
            <v>890</v>
          </cell>
          <cell r="K564">
            <v>120</v>
          </cell>
        </row>
        <row r="565">
          <cell r="H565">
            <v>190</v>
          </cell>
          <cell r="I565">
            <v>111</v>
          </cell>
          <cell r="J565">
            <v>762.2</v>
          </cell>
          <cell r="K565">
            <v>131</v>
          </cell>
        </row>
        <row r="566">
          <cell r="H566">
            <v>191</v>
          </cell>
          <cell r="I566">
            <v>48</v>
          </cell>
          <cell r="J566">
            <v>829</v>
          </cell>
          <cell r="K566">
            <v>120</v>
          </cell>
        </row>
        <row r="567">
          <cell r="H567">
            <v>191</v>
          </cell>
          <cell r="I567">
            <v>20</v>
          </cell>
          <cell r="J567">
            <v>1312.8</v>
          </cell>
          <cell r="K567">
            <v>120</v>
          </cell>
        </row>
        <row r="568">
          <cell r="H568">
            <v>191</v>
          </cell>
          <cell r="I568">
            <v>25</v>
          </cell>
          <cell r="J568">
            <v>560</v>
          </cell>
          <cell r="K568">
            <v>120</v>
          </cell>
        </row>
        <row r="569">
          <cell r="H569">
            <v>191</v>
          </cell>
          <cell r="I569">
            <v>27</v>
          </cell>
          <cell r="J569">
            <v>736</v>
          </cell>
          <cell r="K569">
            <v>120</v>
          </cell>
        </row>
        <row r="570">
          <cell r="H570">
            <v>191</v>
          </cell>
          <cell r="I570">
            <v>91</v>
          </cell>
          <cell r="J570">
            <v>888</v>
          </cell>
          <cell r="K570">
            <v>120</v>
          </cell>
        </row>
        <row r="571">
          <cell r="H571">
            <v>191</v>
          </cell>
          <cell r="I571">
            <v>32</v>
          </cell>
          <cell r="J571">
            <v>763</v>
          </cell>
          <cell r="K571">
            <v>120</v>
          </cell>
        </row>
        <row r="572">
          <cell r="H572">
            <v>191</v>
          </cell>
          <cell r="I572">
            <v>34</v>
          </cell>
          <cell r="J572">
            <v>1035</v>
          </cell>
          <cell r="K572">
            <v>120</v>
          </cell>
        </row>
        <row r="573">
          <cell r="H573">
            <v>191</v>
          </cell>
          <cell r="I573">
            <v>63</v>
          </cell>
          <cell r="J573">
            <v>255</v>
          </cell>
          <cell r="K573">
            <v>120</v>
          </cell>
        </row>
        <row r="574">
          <cell r="H574">
            <v>192</v>
          </cell>
          <cell r="I574">
            <v>29</v>
          </cell>
          <cell r="J574">
            <v>453</v>
          </cell>
          <cell r="K574">
            <v>120</v>
          </cell>
        </row>
        <row r="575">
          <cell r="H575">
            <v>192</v>
          </cell>
          <cell r="I575">
            <v>16</v>
          </cell>
          <cell r="J575">
            <v>926.2</v>
          </cell>
          <cell r="K575">
            <v>120</v>
          </cell>
        </row>
        <row r="576">
          <cell r="H576">
            <v>193</v>
          </cell>
          <cell r="I576">
            <v>35</v>
          </cell>
          <cell r="J576">
            <v>444</v>
          </cell>
          <cell r="K576">
            <v>120</v>
          </cell>
        </row>
        <row r="577">
          <cell r="H577">
            <v>193</v>
          </cell>
          <cell r="I577">
            <v>14</v>
          </cell>
          <cell r="J577">
            <v>509</v>
          </cell>
          <cell r="K577">
            <v>120</v>
          </cell>
        </row>
        <row r="578">
          <cell r="H578">
            <v>193</v>
          </cell>
          <cell r="I578">
            <v>16</v>
          </cell>
          <cell r="J578">
            <v>719</v>
          </cell>
          <cell r="K578">
            <v>120</v>
          </cell>
        </row>
        <row r="579">
          <cell r="H579">
            <v>193</v>
          </cell>
          <cell r="I579">
            <v>54</v>
          </cell>
          <cell r="J579">
            <v>542</v>
          </cell>
          <cell r="K579">
            <v>120</v>
          </cell>
        </row>
        <row r="580">
          <cell r="H580">
            <v>193</v>
          </cell>
          <cell r="I580">
            <v>15</v>
          </cell>
          <cell r="J580">
            <v>910</v>
          </cell>
          <cell r="K580">
            <v>120</v>
          </cell>
        </row>
        <row r="581">
          <cell r="H581">
            <v>194</v>
          </cell>
          <cell r="I581">
            <v>78</v>
          </cell>
          <cell r="J581">
            <v>887</v>
          </cell>
          <cell r="K581">
            <v>120</v>
          </cell>
        </row>
        <row r="582">
          <cell r="H582">
            <v>194</v>
          </cell>
          <cell r="I582">
            <v>23</v>
          </cell>
          <cell r="J582">
            <v>1107</v>
          </cell>
          <cell r="K582">
            <v>120</v>
          </cell>
        </row>
        <row r="583">
          <cell r="H583">
            <v>195</v>
          </cell>
          <cell r="I583">
            <v>12</v>
          </cell>
          <cell r="J583">
            <v>1015</v>
          </cell>
          <cell r="K583">
            <v>120</v>
          </cell>
        </row>
        <row r="584">
          <cell r="H584">
            <v>197</v>
          </cell>
          <cell r="I584">
            <v>84</v>
          </cell>
          <cell r="J584">
            <v>752</v>
          </cell>
          <cell r="K584">
            <v>120</v>
          </cell>
        </row>
        <row r="585">
          <cell r="H585">
            <v>198</v>
          </cell>
          <cell r="I585">
            <v>38</v>
          </cell>
          <cell r="J585">
            <v>574</v>
          </cell>
          <cell r="K585">
            <v>120</v>
          </cell>
        </row>
        <row r="586">
          <cell r="H586">
            <v>198</v>
          </cell>
          <cell r="I586">
            <v>73</v>
          </cell>
          <cell r="J586">
            <v>940</v>
          </cell>
          <cell r="K586">
            <v>120</v>
          </cell>
        </row>
        <row r="587">
          <cell r="H587">
            <v>199</v>
          </cell>
          <cell r="I587">
            <v>11</v>
          </cell>
          <cell r="J587">
            <v>668</v>
          </cell>
          <cell r="K587">
            <v>120</v>
          </cell>
        </row>
        <row r="588">
          <cell r="H588">
            <v>199</v>
          </cell>
          <cell r="I588">
            <v>12</v>
          </cell>
          <cell r="J588">
            <v>545.20000000000005</v>
          </cell>
          <cell r="K588">
            <v>120</v>
          </cell>
        </row>
        <row r="589">
          <cell r="H589">
            <v>199</v>
          </cell>
          <cell r="I589">
            <v>52</v>
          </cell>
          <cell r="J589">
            <v>463</v>
          </cell>
          <cell r="K589">
            <v>120</v>
          </cell>
        </row>
        <row r="590">
          <cell r="H590">
            <v>199</v>
          </cell>
          <cell r="I590">
            <v>86</v>
          </cell>
          <cell r="J590">
            <v>374</v>
          </cell>
          <cell r="K590">
            <v>120</v>
          </cell>
        </row>
        <row r="591">
          <cell r="H591">
            <v>199</v>
          </cell>
          <cell r="I591">
            <v>14</v>
          </cell>
          <cell r="J591">
            <v>733</v>
          </cell>
          <cell r="K591">
            <v>120</v>
          </cell>
        </row>
        <row r="592">
          <cell r="H592">
            <v>199</v>
          </cell>
          <cell r="I592">
            <v>31</v>
          </cell>
          <cell r="J592">
            <v>479</v>
          </cell>
          <cell r="K592">
            <v>120</v>
          </cell>
        </row>
        <row r="593">
          <cell r="H593">
            <v>200</v>
          </cell>
          <cell r="I593">
            <v>11</v>
          </cell>
          <cell r="J593">
            <v>934.6</v>
          </cell>
          <cell r="K593">
            <v>120</v>
          </cell>
        </row>
        <row r="594">
          <cell r="H594">
            <v>200</v>
          </cell>
          <cell r="I594">
            <v>28</v>
          </cell>
          <cell r="J594">
            <v>364</v>
          </cell>
          <cell r="K594">
            <v>120</v>
          </cell>
        </row>
        <row r="595">
          <cell r="H595">
            <v>200</v>
          </cell>
          <cell r="I595">
            <v>13</v>
          </cell>
          <cell r="J595">
            <v>903</v>
          </cell>
          <cell r="K595">
            <v>120</v>
          </cell>
        </row>
        <row r="596">
          <cell r="H596">
            <v>200</v>
          </cell>
          <cell r="I596">
            <v>14</v>
          </cell>
          <cell r="J596">
            <v>903.2</v>
          </cell>
          <cell r="K596">
            <v>120</v>
          </cell>
        </row>
        <row r="597">
          <cell r="H597">
            <v>200</v>
          </cell>
          <cell r="I597">
            <v>14</v>
          </cell>
          <cell r="J597">
            <v>849.8</v>
          </cell>
          <cell r="K597">
            <v>120</v>
          </cell>
        </row>
        <row r="598">
          <cell r="H598">
            <v>200</v>
          </cell>
          <cell r="I598">
            <v>14</v>
          </cell>
          <cell r="J598">
            <v>542.5</v>
          </cell>
          <cell r="K598">
            <v>120</v>
          </cell>
        </row>
        <row r="599">
          <cell r="H599">
            <v>200</v>
          </cell>
          <cell r="I599">
            <v>14</v>
          </cell>
          <cell r="J599">
            <v>946</v>
          </cell>
          <cell r="K599">
            <v>120</v>
          </cell>
        </row>
        <row r="600">
          <cell r="H600">
            <v>201</v>
          </cell>
          <cell r="I600">
            <v>13</v>
          </cell>
          <cell r="J600">
            <v>903</v>
          </cell>
          <cell r="K600">
            <v>120</v>
          </cell>
        </row>
        <row r="601">
          <cell r="H601">
            <v>201</v>
          </cell>
          <cell r="I601">
            <v>13</v>
          </cell>
          <cell r="J601">
            <v>903</v>
          </cell>
          <cell r="K601">
            <v>120</v>
          </cell>
        </row>
        <row r="602">
          <cell r="H602">
            <v>201</v>
          </cell>
          <cell r="I602">
            <v>13</v>
          </cell>
          <cell r="J602">
            <v>903</v>
          </cell>
          <cell r="K602">
            <v>120</v>
          </cell>
        </row>
        <row r="603">
          <cell r="H603">
            <v>201</v>
          </cell>
          <cell r="I603">
            <v>13</v>
          </cell>
          <cell r="J603">
            <v>903</v>
          </cell>
          <cell r="K603">
            <v>120</v>
          </cell>
        </row>
        <row r="604">
          <cell r="H604">
            <v>201</v>
          </cell>
          <cell r="I604">
            <v>13</v>
          </cell>
          <cell r="J604">
            <v>903</v>
          </cell>
          <cell r="K604">
            <v>120</v>
          </cell>
        </row>
        <row r="605">
          <cell r="H605">
            <v>201</v>
          </cell>
          <cell r="I605">
            <v>13</v>
          </cell>
          <cell r="J605">
            <v>903</v>
          </cell>
          <cell r="K605">
            <v>120</v>
          </cell>
        </row>
        <row r="606">
          <cell r="H606">
            <v>201</v>
          </cell>
          <cell r="I606">
            <v>13</v>
          </cell>
          <cell r="J606">
            <v>903</v>
          </cell>
          <cell r="K606">
            <v>120</v>
          </cell>
        </row>
        <row r="607">
          <cell r="H607">
            <v>201</v>
          </cell>
          <cell r="I607">
            <v>13</v>
          </cell>
          <cell r="J607">
            <v>903</v>
          </cell>
          <cell r="K607">
            <v>120</v>
          </cell>
        </row>
        <row r="608">
          <cell r="H608">
            <v>201</v>
          </cell>
          <cell r="I608">
            <v>13</v>
          </cell>
          <cell r="J608">
            <v>903</v>
          </cell>
          <cell r="K608">
            <v>120</v>
          </cell>
        </row>
        <row r="609">
          <cell r="H609">
            <v>201</v>
          </cell>
          <cell r="I609">
            <v>13</v>
          </cell>
          <cell r="J609">
            <v>904.2</v>
          </cell>
          <cell r="K609">
            <v>120</v>
          </cell>
        </row>
        <row r="610">
          <cell r="H610">
            <v>201</v>
          </cell>
          <cell r="I610">
            <v>13</v>
          </cell>
          <cell r="J610">
            <v>904.7</v>
          </cell>
          <cell r="K610">
            <v>120</v>
          </cell>
        </row>
        <row r="611">
          <cell r="H611">
            <v>201</v>
          </cell>
          <cell r="I611">
            <v>13</v>
          </cell>
          <cell r="J611">
            <v>908.5</v>
          </cell>
          <cell r="K611">
            <v>120</v>
          </cell>
        </row>
        <row r="612">
          <cell r="H612">
            <v>201</v>
          </cell>
          <cell r="I612">
            <v>13</v>
          </cell>
          <cell r="J612">
            <v>908.5</v>
          </cell>
          <cell r="K612">
            <v>120</v>
          </cell>
        </row>
        <row r="613">
          <cell r="H613">
            <v>201</v>
          </cell>
          <cell r="I613">
            <v>13</v>
          </cell>
          <cell r="J613">
            <v>905.7</v>
          </cell>
          <cell r="K613">
            <v>120</v>
          </cell>
        </row>
        <row r="614">
          <cell r="H614">
            <v>201</v>
          </cell>
          <cell r="I614">
            <v>13</v>
          </cell>
          <cell r="J614">
            <v>908.5</v>
          </cell>
          <cell r="K614">
            <v>120</v>
          </cell>
        </row>
        <row r="615">
          <cell r="H615">
            <v>201</v>
          </cell>
          <cell r="I615">
            <v>13</v>
          </cell>
          <cell r="J615">
            <v>908.5</v>
          </cell>
          <cell r="K615">
            <v>120</v>
          </cell>
        </row>
        <row r="616">
          <cell r="H616">
            <v>201</v>
          </cell>
          <cell r="I616">
            <v>13</v>
          </cell>
          <cell r="J616">
            <v>908.5</v>
          </cell>
          <cell r="K616">
            <v>120</v>
          </cell>
        </row>
        <row r="617">
          <cell r="H617">
            <v>201</v>
          </cell>
          <cell r="I617">
            <v>13</v>
          </cell>
          <cell r="J617">
            <v>910</v>
          </cell>
          <cell r="K617">
            <v>120</v>
          </cell>
        </row>
        <row r="618">
          <cell r="H618">
            <v>201</v>
          </cell>
          <cell r="I618">
            <v>13</v>
          </cell>
          <cell r="J618">
            <v>908.5</v>
          </cell>
          <cell r="K618">
            <v>120</v>
          </cell>
        </row>
        <row r="619">
          <cell r="H619">
            <v>201</v>
          </cell>
          <cell r="I619">
            <v>13</v>
          </cell>
          <cell r="J619">
            <v>908.5</v>
          </cell>
          <cell r="K619">
            <v>120</v>
          </cell>
        </row>
        <row r="620">
          <cell r="H620">
            <v>201</v>
          </cell>
          <cell r="I620">
            <v>15</v>
          </cell>
          <cell r="J620">
            <v>884</v>
          </cell>
          <cell r="K620">
            <v>120</v>
          </cell>
        </row>
        <row r="621">
          <cell r="H621">
            <v>201</v>
          </cell>
          <cell r="I621">
            <v>33</v>
          </cell>
          <cell r="J621">
            <v>600.5</v>
          </cell>
          <cell r="K621">
            <v>120</v>
          </cell>
        </row>
        <row r="622">
          <cell r="H622">
            <v>202</v>
          </cell>
          <cell r="I622">
            <v>19</v>
          </cell>
          <cell r="J622">
            <v>1227</v>
          </cell>
          <cell r="K622">
            <v>120</v>
          </cell>
        </row>
        <row r="623">
          <cell r="H623">
            <v>202</v>
          </cell>
          <cell r="I623">
            <v>13</v>
          </cell>
          <cell r="J623">
            <v>903</v>
          </cell>
          <cell r="K623">
            <v>120</v>
          </cell>
        </row>
        <row r="624">
          <cell r="H624">
            <v>202</v>
          </cell>
          <cell r="I624">
            <v>64</v>
          </cell>
          <cell r="J624">
            <v>922.6</v>
          </cell>
          <cell r="K624">
            <v>120</v>
          </cell>
        </row>
        <row r="625">
          <cell r="H625">
            <v>203</v>
          </cell>
          <cell r="I625">
            <v>11</v>
          </cell>
          <cell r="J625">
            <v>802</v>
          </cell>
          <cell r="K625">
            <v>120</v>
          </cell>
        </row>
        <row r="626">
          <cell r="H626">
            <v>203</v>
          </cell>
          <cell r="I626">
            <v>32</v>
          </cell>
          <cell r="J626">
            <v>846</v>
          </cell>
          <cell r="K626">
            <v>120</v>
          </cell>
        </row>
        <row r="627">
          <cell r="H627">
            <v>203</v>
          </cell>
          <cell r="I627">
            <v>13</v>
          </cell>
          <cell r="J627">
            <v>888.5</v>
          </cell>
          <cell r="K627">
            <v>120</v>
          </cell>
        </row>
        <row r="628">
          <cell r="H628">
            <v>203</v>
          </cell>
          <cell r="I628">
            <v>33</v>
          </cell>
          <cell r="J628">
            <v>959</v>
          </cell>
          <cell r="K628">
            <v>120</v>
          </cell>
        </row>
        <row r="629">
          <cell r="H629">
            <v>204</v>
          </cell>
          <cell r="I629">
            <v>32</v>
          </cell>
          <cell r="J629">
            <v>1482</v>
          </cell>
          <cell r="K629">
            <v>120</v>
          </cell>
        </row>
        <row r="630">
          <cell r="H630">
            <v>204</v>
          </cell>
          <cell r="I630">
            <v>51</v>
          </cell>
          <cell r="J630">
            <v>912.6</v>
          </cell>
          <cell r="K630">
            <v>120</v>
          </cell>
        </row>
        <row r="631">
          <cell r="H631">
            <v>204</v>
          </cell>
          <cell r="I631">
            <v>75</v>
          </cell>
          <cell r="J631">
            <v>907</v>
          </cell>
          <cell r="K631">
            <v>120</v>
          </cell>
        </row>
        <row r="632">
          <cell r="H632">
            <v>204</v>
          </cell>
          <cell r="I632">
            <v>13</v>
          </cell>
          <cell r="J632">
            <v>908.5</v>
          </cell>
          <cell r="K632">
            <v>120</v>
          </cell>
        </row>
        <row r="633">
          <cell r="H633">
            <v>204</v>
          </cell>
          <cell r="I633">
            <v>13</v>
          </cell>
          <cell r="J633">
            <v>908.5</v>
          </cell>
          <cell r="K633">
            <v>120</v>
          </cell>
        </row>
        <row r="634">
          <cell r="H634">
            <v>204</v>
          </cell>
          <cell r="I634">
            <v>14</v>
          </cell>
          <cell r="J634">
            <v>888.5</v>
          </cell>
          <cell r="K634">
            <v>120</v>
          </cell>
        </row>
        <row r="635">
          <cell r="H635">
            <v>205</v>
          </cell>
          <cell r="I635">
            <v>50</v>
          </cell>
          <cell r="J635">
            <v>367</v>
          </cell>
          <cell r="K635">
            <v>120</v>
          </cell>
        </row>
        <row r="636">
          <cell r="H636">
            <v>205</v>
          </cell>
          <cell r="I636">
            <v>16</v>
          </cell>
          <cell r="J636">
            <v>902</v>
          </cell>
          <cell r="K636">
            <v>120</v>
          </cell>
        </row>
        <row r="637">
          <cell r="H637">
            <v>206</v>
          </cell>
          <cell r="I637">
            <v>39</v>
          </cell>
          <cell r="J637">
            <v>904</v>
          </cell>
          <cell r="K637">
            <v>120</v>
          </cell>
        </row>
        <row r="638">
          <cell r="H638">
            <v>206</v>
          </cell>
          <cell r="I638">
            <v>75</v>
          </cell>
          <cell r="J638">
            <v>896</v>
          </cell>
          <cell r="K638">
            <v>120</v>
          </cell>
        </row>
        <row r="639">
          <cell r="H639">
            <v>206</v>
          </cell>
          <cell r="I639">
            <v>82</v>
          </cell>
          <cell r="J639">
            <v>936</v>
          </cell>
          <cell r="K639">
            <v>120</v>
          </cell>
        </row>
        <row r="640">
          <cell r="H640">
            <v>206</v>
          </cell>
          <cell r="I640">
            <v>12</v>
          </cell>
          <cell r="J640">
            <v>1098</v>
          </cell>
          <cell r="K640">
            <v>120</v>
          </cell>
        </row>
        <row r="641">
          <cell r="H641">
            <v>206</v>
          </cell>
          <cell r="I641">
            <v>13</v>
          </cell>
          <cell r="J641">
            <v>908.5</v>
          </cell>
          <cell r="K641">
            <v>120</v>
          </cell>
        </row>
        <row r="642">
          <cell r="H642">
            <v>206</v>
          </cell>
          <cell r="I642">
            <v>28</v>
          </cell>
          <cell r="J642">
            <v>1099</v>
          </cell>
          <cell r="K642">
            <v>120</v>
          </cell>
        </row>
        <row r="643">
          <cell r="H643">
            <v>206</v>
          </cell>
          <cell r="I643">
            <v>57</v>
          </cell>
          <cell r="J643">
            <v>911.1</v>
          </cell>
          <cell r="K643">
            <v>120</v>
          </cell>
        </row>
        <row r="644">
          <cell r="H644">
            <v>207</v>
          </cell>
          <cell r="I644">
            <v>14</v>
          </cell>
          <cell r="J644">
            <v>710</v>
          </cell>
          <cell r="K644">
            <v>120</v>
          </cell>
        </row>
        <row r="645">
          <cell r="H645">
            <v>207</v>
          </cell>
          <cell r="I645">
            <v>31</v>
          </cell>
          <cell r="J645">
            <v>914.6</v>
          </cell>
          <cell r="K645">
            <v>120</v>
          </cell>
        </row>
        <row r="646">
          <cell r="H646">
            <v>207</v>
          </cell>
          <cell r="I646">
            <v>49</v>
          </cell>
          <cell r="J646">
            <v>1080</v>
          </cell>
          <cell r="K646">
            <v>120</v>
          </cell>
        </row>
        <row r="647">
          <cell r="H647">
            <v>207</v>
          </cell>
          <cell r="I647">
            <v>84</v>
          </cell>
          <cell r="J647">
            <v>851</v>
          </cell>
          <cell r="K647">
            <v>120</v>
          </cell>
        </row>
        <row r="648">
          <cell r="H648">
            <v>207</v>
          </cell>
          <cell r="I648">
            <v>95</v>
          </cell>
          <cell r="J648">
            <v>750</v>
          </cell>
          <cell r="K648">
            <v>120</v>
          </cell>
        </row>
        <row r="649">
          <cell r="H649">
            <v>207</v>
          </cell>
          <cell r="I649">
            <v>13</v>
          </cell>
          <cell r="J649">
            <v>901.3</v>
          </cell>
          <cell r="K649">
            <v>120</v>
          </cell>
        </row>
        <row r="650">
          <cell r="H650">
            <v>208</v>
          </cell>
          <cell r="I650">
            <v>37</v>
          </cell>
          <cell r="J650">
            <v>719</v>
          </cell>
          <cell r="K650">
            <v>120</v>
          </cell>
        </row>
        <row r="651">
          <cell r="H651">
            <v>208</v>
          </cell>
          <cell r="I651">
            <v>76</v>
          </cell>
          <cell r="J651">
            <v>1186</v>
          </cell>
          <cell r="K651">
            <v>120</v>
          </cell>
        </row>
        <row r="652">
          <cell r="H652">
            <v>208</v>
          </cell>
          <cell r="I652">
            <v>131</v>
          </cell>
          <cell r="J652">
            <v>592</v>
          </cell>
          <cell r="K652">
            <v>151</v>
          </cell>
        </row>
        <row r="653">
          <cell r="H653">
            <v>208</v>
          </cell>
          <cell r="I653">
            <v>14</v>
          </cell>
          <cell r="J653">
            <v>1180.0999999999999</v>
          </cell>
          <cell r="K653">
            <v>120</v>
          </cell>
        </row>
        <row r="654">
          <cell r="H654">
            <v>208</v>
          </cell>
          <cell r="I654">
            <v>14</v>
          </cell>
          <cell r="J654">
            <v>890.5</v>
          </cell>
          <cell r="K654">
            <v>120</v>
          </cell>
        </row>
        <row r="655">
          <cell r="H655">
            <v>208</v>
          </cell>
          <cell r="I655">
            <v>51</v>
          </cell>
          <cell r="J655">
            <v>983.4</v>
          </cell>
          <cell r="K655">
            <v>120</v>
          </cell>
        </row>
        <row r="656">
          <cell r="H656">
            <v>209</v>
          </cell>
          <cell r="I656">
            <v>23</v>
          </cell>
          <cell r="J656">
            <v>537</v>
          </cell>
          <cell r="K656">
            <v>120</v>
          </cell>
        </row>
        <row r="657">
          <cell r="H657">
            <v>209</v>
          </cell>
          <cell r="I657">
            <v>29</v>
          </cell>
          <cell r="J657">
            <v>851</v>
          </cell>
          <cell r="K657">
            <v>120</v>
          </cell>
        </row>
        <row r="658">
          <cell r="H658">
            <v>210</v>
          </cell>
          <cell r="I658">
            <v>17</v>
          </cell>
          <cell r="J658">
            <v>1479</v>
          </cell>
          <cell r="K658">
            <v>120</v>
          </cell>
        </row>
        <row r="659">
          <cell r="H659">
            <v>210</v>
          </cell>
          <cell r="I659">
            <v>20</v>
          </cell>
          <cell r="J659">
            <v>1367</v>
          </cell>
          <cell r="K659">
            <v>120</v>
          </cell>
        </row>
        <row r="660">
          <cell r="H660">
            <v>210</v>
          </cell>
          <cell r="I660">
            <v>21</v>
          </cell>
          <cell r="J660">
            <v>839</v>
          </cell>
          <cell r="K660">
            <v>120</v>
          </cell>
        </row>
        <row r="661">
          <cell r="H661">
            <v>211</v>
          </cell>
          <cell r="I661">
            <v>42</v>
          </cell>
          <cell r="J661">
            <v>1234.5</v>
          </cell>
          <cell r="K661">
            <v>120</v>
          </cell>
        </row>
        <row r="662">
          <cell r="H662">
            <v>211</v>
          </cell>
          <cell r="I662">
            <v>51</v>
          </cell>
          <cell r="J662">
            <v>905</v>
          </cell>
          <cell r="K662">
            <v>120</v>
          </cell>
        </row>
        <row r="663">
          <cell r="H663">
            <v>211</v>
          </cell>
          <cell r="I663">
            <v>57</v>
          </cell>
          <cell r="J663">
            <v>1075</v>
          </cell>
          <cell r="K663">
            <v>120</v>
          </cell>
        </row>
        <row r="664">
          <cell r="H664">
            <v>212</v>
          </cell>
          <cell r="I664">
            <v>22</v>
          </cell>
          <cell r="J664">
            <v>911</v>
          </cell>
          <cell r="K664">
            <v>120</v>
          </cell>
        </row>
        <row r="665">
          <cell r="H665">
            <v>212</v>
          </cell>
          <cell r="I665">
            <v>10</v>
          </cell>
          <cell r="J665">
            <v>888.5</v>
          </cell>
          <cell r="K665">
            <v>120</v>
          </cell>
        </row>
        <row r="666">
          <cell r="H666">
            <v>212</v>
          </cell>
          <cell r="I666">
            <v>15</v>
          </cell>
          <cell r="J666">
            <v>875.1</v>
          </cell>
          <cell r="K666">
            <v>120</v>
          </cell>
        </row>
        <row r="667">
          <cell r="H667">
            <v>212</v>
          </cell>
          <cell r="I667">
            <v>66</v>
          </cell>
          <cell r="J667">
            <v>690</v>
          </cell>
          <cell r="K667">
            <v>120</v>
          </cell>
        </row>
        <row r="668">
          <cell r="H668">
            <v>212</v>
          </cell>
          <cell r="I668">
            <v>67</v>
          </cell>
          <cell r="J668">
            <v>1140</v>
          </cell>
          <cell r="K668">
            <v>120</v>
          </cell>
        </row>
        <row r="669">
          <cell r="H669">
            <v>212</v>
          </cell>
          <cell r="I669">
            <v>83</v>
          </cell>
          <cell r="J669">
            <v>456</v>
          </cell>
          <cell r="K669">
            <v>120</v>
          </cell>
        </row>
        <row r="670">
          <cell r="H670">
            <v>212</v>
          </cell>
          <cell r="I670">
            <v>13</v>
          </cell>
          <cell r="J670">
            <v>1135.9000000000001</v>
          </cell>
          <cell r="K670">
            <v>120</v>
          </cell>
        </row>
        <row r="671">
          <cell r="H671">
            <v>212</v>
          </cell>
          <cell r="I671">
            <v>13</v>
          </cell>
          <cell r="J671">
            <v>901.9</v>
          </cell>
          <cell r="K671">
            <v>120</v>
          </cell>
        </row>
        <row r="672">
          <cell r="H672">
            <v>213</v>
          </cell>
          <cell r="I672">
            <v>56</v>
          </cell>
          <cell r="J672">
            <v>131.80000000000001</v>
          </cell>
          <cell r="K672">
            <v>120</v>
          </cell>
        </row>
        <row r="673">
          <cell r="H673">
            <v>213</v>
          </cell>
          <cell r="I673">
            <v>13</v>
          </cell>
          <cell r="J673">
            <v>571.6</v>
          </cell>
          <cell r="K673">
            <v>120</v>
          </cell>
        </row>
        <row r="674">
          <cell r="H674">
            <v>213</v>
          </cell>
          <cell r="I674">
            <v>57</v>
          </cell>
          <cell r="J674">
            <v>1017</v>
          </cell>
          <cell r="K674">
            <v>120</v>
          </cell>
        </row>
        <row r="675">
          <cell r="H675">
            <v>214</v>
          </cell>
          <cell r="I675">
            <v>17</v>
          </cell>
          <cell r="J675">
            <v>895</v>
          </cell>
          <cell r="K675">
            <v>120</v>
          </cell>
        </row>
        <row r="676">
          <cell r="H676">
            <v>214</v>
          </cell>
          <cell r="I676">
            <v>25</v>
          </cell>
          <cell r="J676">
            <v>904</v>
          </cell>
          <cell r="K676">
            <v>120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3">
          <cell r="A13">
            <v>6</v>
          </cell>
        </row>
      </sheetData>
      <sheetData sheetId="62">
        <row r="13">
          <cell r="A13">
            <v>6</v>
          </cell>
        </row>
      </sheetData>
      <sheetData sheetId="63">
        <row r="13">
          <cell r="A13">
            <v>6</v>
          </cell>
        </row>
      </sheetData>
      <sheetData sheetId="64">
        <row r="13">
          <cell r="A13">
            <v>6</v>
          </cell>
        </row>
      </sheetData>
      <sheetData sheetId="65">
        <row r="13">
          <cell r="A13">
            <v>6</v>
          </cell>
        </row>
      </sheetData>
      <sheetData sheetId="66">
        <row r="13">
          <cell r="A13">
            <v>6</v>
          </cell>
        </row>
      </sheetData>
      <sheetData sheetId="67">
        <row r="13">
          <cell r="A13">
            <v>6</v>
          </cell>
        </row>
      </sheetData>
      <sheetData sheetId="68">
        <row r="13">
          <cell r="A13">
            <v>6</v>
          </cell>
        </row>
      </sheetData>
      <sheetData sheetId="69">
        <row r="13">
          <cell r="A13">
            <v>6</v>
          </cell>
        </row>
      </sheetData>
      <sheetData sheetId="70">
        <row r="13">
          <cell r="A13">
            <v>6</v>
          </cell>
        </row>
      </sheetData>
      <sheetData sheetId="71" refreshError="1"/>
      <sheetData sheetId="72">
        <row r="13">
          <cell r="A13">
            <v>6</v>
          </cell>
        </row>
      </sheetData>
      <sheetData sheetId="73"/>
      <sheetData sheetId="74"/>
      <sheetData sheetId="75"/>
      <sheetData sheetId="76"/>
      <sheetData sheetId="77"/>
      <sheetData sheetId="78"/>
      <sheetData sheetId="79">
        <row r="13">
          <cell r="A13">
            <v>4</v>
          </cell>
        </row>
      </sheetData>
      <sheetData sheetId="80">
        <row r="13">
          <cell r="A13">
            <v>4</v>
          </cell>
        </row>
      </sheetData>
      <sheetData sheetId="81"/>
      <sheetData sheetId="82"/>
      <sheetData sheetId="83">
        <row r="13">
          <cell r="A13">
            <v>4</v>
          </cell>
        </row>
      </sheetData>
      <sheetData sheetId="84">
        <row r="13">
          <cell r="A13">
            <v>4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>
        <row r="13">
          <cell r="A13">
            <v>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3">
          <cell r="A13">
            <v>6</v>
          </cell>
        </row>
      </sheetData>
      <sheetData sheetId="100">
        <row r="13">
          <cell r="A13">
            <v>6</v>
          </cell>
        </row>
      </sheetData>
      <sheetData sheetId="101">
        <row r="13">
          <cell r="A13">
            <v>6</v>
          </cell>
        </row>
      </sheetData>
      <sheetData sheetId="102">
        <row r="13">
          <cell r="A13">
            <v>6</v>
          </cell>
        </row>
      </sheetData>
      <sheetData sheetId="103">
        <row r="13">
          <cell r="A13">
            <v>6</v>
          </cell>
        </row>
      </sheetData>
      <sheetData sheetId="104">
        <row r="13">
          <cell r="A13">
            <v>6</v>
          </cell>
        </row>
      </sheetData>
      <sheetData sheetId="105">
        <row r="13">
          <cell r="A13">
            <v>6</v>
          </cell>
        </row>
      </sheetData>
      <sheetData sheetId="106">
        <row r="13">
          <cell r="A13">
            <v>6</v>
          </cell>
        </row>
      </sheetData>
      <sheetData sheetId="107">
        <row r="13">
          <cell r="A13">
            <v>6</v>
          </cell>
        </row>
      </sheetData>
      <sheetData sheetId="108">
        <row r="13">
          <cell r="A13">
            <v>6</v>
          </cell>
        </row>
      </sheetData>
      <sheetData sheetId="109">
        <row r="13">
          <cell r="A13">
            <v>6</v>
          </cell>
        </row>
      </sheetData>
      <sheetData sheetId="110">
        <row r="13">
          <cell r="A13">
            <v>6</v>
          </cell>
        </row>
      </sheetData>
      <sheetData sheetId="111">
        <row r="13">
          <cell r="A13">
            <v>6</v>
          </cell>
        </row>
      </sheetData>
      <sheetData sheetId="112">
        <row r="13">
          <cell r="A13">
            <v>6</v>
          </cell>
        </row>
      </sheetData>
      <sheetData sheetId="113">
        <row r="13">
          <cell r="A13">
            <v>6</v>
          </cell>
        </row>
      </sheetData>
      <sheetData sheetId="114">
        <row r="13">
          <cell r="A13">
            <v>6</v>
          </cell>
        </row>
      </sheetData>
      <sheetData sheetId="115">
        <row r="13">
          <cell r="A13">
            <v>6</v>
          </cell>
        </row>
      </sheetData>
      <sheetData sheetId="116">
        <row r="13">
          <cell r="A13">
            <v>6</v>
          </cell>
        </row>
      </sheetData>
      <sheetData sheetId="117">
        <row r="13">
          <cell r="A13">
            <v>6</v>
          </cell>
        </row>
      </sheetData>
      <sheetData sheetId="118">
        <row r="13">
          <cell r="A13">
            <v>6</v>
          </cell>
        </row>
      </sheetData>
      <sheetData sheetId="119">
        <row r="13">
          <cell r="A13">
            <v>6</v>
          </cell>
        </row>
      </sheetData>
      <sheetData sheetId="120">
        <row r="13">
          <cell r="A13">
            <v>6</v>
          </cell>
        </row>
      </sheetData>
      <sheetData sheetId="121">
        <row r="13">
          <cell r="A13">
            <v>6</v>
          </cell>
        </row>
      </sheetData>
      <sheetData sheetId="122">
        <row r="13">
          <cell r="A13">
            <v>6</v>
          </cell>
        </row>
      </sheetData>
      <sheetData sheetId="123">
        <row r="13">
          <cell r="A13">
            <v>4</v>
          </cell>
        </row>
      </sheetData>
      <sheetData sheetId="124">
        <row r="13">
          <cell r="A13">
            <v>4</v>
          </cell>
        </row>
      </sheetData>
      <sheetData sheetId="125">
        <row r="13">
          <cell r="A13">
            <v>4</v>
          </cell>
        </row>
      </sheetData>
      <sheetData sheetId="126">
        <row r="13">
          <cell r="A13">
            <v>4</v>
          </cell>
        </row>
      </sheetData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>
        <row r="13">
          <cell r="A13">
            <v>6</v>
          </cell>
        </row>
      </sheetData>
      <sheetData sheetId="159">
        <row r="13">
          <cell r="A13">
            <v>6</v>
          </cell>
        </row>
      </sheetData>
      <sheetData sheetId="160">
        <row r="13">
          <cell r="A13">
            <v>6</v>
          </cell>
        </row>
      </sheetData>
      <sheetData sheetId="161">
        <row r="13">
          <cell r="A13">
            <v>6</v>
          </cell>
        </row>
      </sheetData>
      <sheetData sheetId="162">
        <row r="13">
          <cell r="A13">
            <v>6</v>
          </cell>
        </row>
      </sheetData>
      <sheetData sheetId="163">
        <row r="13">
          <cell r="A13">
            <v>6</v>
          </cell>
        </row>
      </sheetData>
      <sheetData sheetId="164">
        <row r="13">
          <cell r="A13">
            <v>6</v>
          </cell>
        </row>
      </sheetData>
      <sheetData sheetId="165">
        <row r="13">
          <cell r="A13">
            <v>6</v>
          </cell>
        </row>
      </sheetData>
      <sheetData sheetId="166">
        <row r="13">
          <cell r="A13">
            <v>6</v>
          </cell>
        </row>
      </sheetData>
      <sheetData sheetId="167">
        <row r="13">
          <cell r="A13">
            <v>6</v>
          </cell>
        </row>
      </sheetData>
      <sheetData sheetId="168">
        <row r="13">
          <cell r="A13">
            <v>6</v>
          </cell>
        </row>
      </sheetData>
      <sheetData sheetId="169">
        <row r="13">
          <cell r="A13">
            <v>6</v>
          </cell>
        </row>
      </sheetData>
      <sheetData sheetId="170">
        <row r="13">
          <cell r="A13">
            <v>6</v>
          </cell>
        </row>
      </sheetData>
      <sheetData sheetId="171">
        <row r="13">
          <cell r="A13">
            <v>6</v>
          </cell>
        </row>
      </sheetData>
      <sheetData sheetId="172">
        <row r="13">
          <cell r="A13">
            <v>6</v>
          </cell>
        </row>
      </sheetData>
      <sheetData sheetId="173">
        <row r="13">
          <cell r="A13">
            <v>6</v>
          </cell>
        </row>
      </sheetData>
      <sheetData sheetId="174">
        <row r="13">
          <cell r="A13">
            <v>6</v>
          </cell>
        </row>
      </sheetData>
      <sheetData sheetId="175">
        <row r="13">
          <cell r="A13">
            <v>6</v>
          </cell>
        </row>
      </sheetData>
      <sheetData sheetId="176">
        <row r="13">
          <cell r="A13">
            <v>6</v>
          </cell>
        </row>
      </sheetData>
      <sheetData sheetId="177">
        <row r="13">
          <cell r="A13">
            <v>6</v>
          </cell>
        </row>
      </sheetData>
      <sheetData sheetId="178">
        <row r="13">
          <cell r="A13">
            <v>6</v>
          </cell>
        </row>
      </sheetData>
      <sheetData sheetId="179">
        <row r="13">
          <cell r="A13">
            <v>4</v>
          </cell>
        </row>
      </sheetData>
      <sheetData sheetId="180">
        <row r="13">
          <cell r="A13">
            <v>4</v>
          </cell>
        </row>
      </sheetData>
      <sheetData sheetId="181">
        <row r="13">
          <cell r="A13">
            <v>4</v>
          </cell>
        </row>
      </sheetData>
      <sheetData sheetId="182">
        <row r="13">
          <cell r="A13">
            <v>4</v>
          </cell>
        </row>
      </sheetData>
      <sheetData sheetId="183">
        <row r="13">
          <cell r="A13">
            <v>4</v>
          </cell>
        </row>
      </sheetData>
      <sheetData sheetId="184">
        <row r="13">
          <cell r="A13">
            <v>4</v>
          </cell>
        </row>
      </sheetData>
      <sheetData sheetId="185">
        <row r="13">
          <cell r="A13">
            <v>4</v>
          </cell>
        </row>
      </sheetData>
      <sheetData sheetId="186">
        <row r="13">
          <cell r="A13">
            <v>4</v>
          </cell>
        </row>
      </sheetData>
      <sheetData sheetId="187">
        <row r="13">
          <cell r="A13">
            <v>4</v>
          </cell>
        </row>
      </sheetData>
      <sheetData sheetId="188">
        <row r="13">
          <cell r="A13">
            <v>4</v>
          </cell>
        </row>
      </sheetData>
      <sheetData sheetId="189">
        <row r="13">
          <cell r="A13">
            <v>4</v>
          </cell>
        </row>
      </sheetData>
      <sheetData sheetId="190">
        <row r="13">
          <cell r="A13">
            <v>4</v>
          </cell>
        </row>
      </sheetData>
      <sheetData sheetId="191">
        <row r="13">
          <cell r="A13">
            <v>4</v>
          </cell>
        </row>
      </sheetData>
      <sheetData sheetId="192">
        <row r="13">
          <cell r="A13">
            <v>4</v>
          </cell>
        </row>
      </sheetData>
      <sheetData sheetId="193">
        <row r="13">
          <cell r="A13">
            <v>4</v>
          </cell>
        </row>
      </sheetData>
      <sheetData sheetId="194">
        <row r="13">
          <cell r="A13">
            <v>4</v>
          </cell>
        </row>
      </sheetData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Лист согласования и вопросы"/>
      <sheetName val="Инструкция"/>
      <sheetName val="Финансовая структура"/>
      <sheetName val="Параметры"/>
      <sheetName val="Лист согласования"/>
      <sheetName val="Контроль изменений"/>
      <sheetName val="Продажи"/>
      <sheetName val="Маржинальная прибыль"/>
      <sheetName val="Дебиторская задолженность"/>
      <sheetName val="Себестоимость"/>
      <sheetName val="Бюджет закупок"/>
      <sheetName val="ТОиР"/>
      <sheetName val="Логистика"/>
      <sheetName val="Маркетинг"/>
      <sheetName val="Персонал "/>
      <sheetName val="Постоянные произв затраты"/>
      <sheetName val="Общие и админ затраты"/>
      <sheetName val="Налоги"/>
      <sheetName val="БДДС"/>
      <sheetName val="БДР"/>
      <sheetName val="ПБ"/>
      <sheetName val="Инвестиции"/>
      <sheetName val="Table"/>
      <sheetName val="Data"/>
      <sheetName val="99Budgt_80499_total sheet"/>
      <sheetName val="БД"/>
      <sheetName val="Summary"/>
      <sheetName val="Ш.3. Данные по ДС"/>
      <sheetName val="топография"/>
      <sheetName val="Справочно"/>
      <sheetName val="Издержки обращения"/>
      <sheetName val="Списки"/>
      <sheetName val="Шкаф"/>
      <sheetName val="Коэфф1."/>
      <sheetName val="Прайс лист"/>
      <sheetName val="13.1"/>
    </sheetNames>
    <sheetDataSet>
      <sheetData sheetId="0">
        <row r="3">
          <cell r="A3">
            <v>0.18</v>
          </cell>
        </row>
      </sheetData>
      <sheetData sheetId="1" refreshError="1"/>
      <sheetData sheetId="2" refreshError="1"/>
      <sheetData sheetId="3" refreshError="1"/>
      <sheetData sheetId="4">
        <row r="3">
          <cell r="A3">
            <v>0.18</v>
          </cell>
        </row>
        <row r="4">
          <cell r="A4">
            <v>0.18</v>
          </cell>
        </row>
        <row r="5">
          <cell r="A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"/>
      <sheetName val="Данные"/>
      <sheetName val="ФОТ"/>
      <sheetName val="ОС"/>
      <sheetName val="МБП"/>
      <sheetName val="Продажи"/>
      <sheetName val="С-сть"/>
      <sheetName val="Офис"/>
      <sheetName val="Кредит"/>
      <sheetName val="БДР"/>
      <sheetName val="БДДС"/>
      <sheetName val="Свод"/>
      <sheetName val="БДР-2"/>
      <sheetName val="тех"/>
      <sheetName val="К2"/>
      <sheetName val="К3"/>
      <sheetName val="1с"/>
      <sheetName val="C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H5">
            <v>2</v>
          </cell>
        </row>
        <row r="6">
          <cell r="H6">
            <v>3</v>
          </cell>
        </row>
        <row r="7">
          <cell r="H7">
            <v>6</v>
          </cell>
        </row>
        <row r="8">
          <cell r="H8">
            <v>10</v>
          </cell>
        </row>
        <row r="9">
          <cell r="H9">
            <v>12</v>
          </cell>
        </row>
        <row r="10">
          <cell r="H10">
            <v>18</v>
          </cell>
        </row>
        <row r="11">
          <cell r="H11">
            <v>24</v>
          </cell>
        </row>
        <row r="12">
          <cell r="H12">
            <v>36</v>
          </cell>
        </row>
        <row r="13">
          <cell r="H13">
            <v>48</v>
          </cell>
        </row>
        <row r="14">
          <cell r="H14">
            <v>60</v>
          </cell>
        </row>
        <row r="15">
          <cell r="H15">
            <v>32</v>
          </cell>
        </row>
        <row r="16">
          <cell r="H16">
            <v>1</v>
          </cell>
        </row>
        <row r="17">
          <cell r="H17" t="str">
            <v>резерв 3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"/>
      <sheetName val="Данные"/>
      <sheetName val="ФОТ"/>
      <sheetName val="ОС"/>
      <sheetName val="МБП"/>
      <sheetName val="Продажи"/>
      <sheetName val="С-сть"/>
      <sheetName val="Офис"/>
      <sheetName val="Кредит"/>
      <sheetName val="БДР"/>
      <sheetName val="БДДС"/>
      <sheetName val="Свод"/>
      <sheetName val="БДР-2"/>
      <sheetName val="тех"/>
      <sheetName val="К2"/>
      <sheetName val="К3"/>
      <sheetName val="1с"/>
      <sheetName val="1с new"/>
      <sheetName val="C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0">
          <cell r="B30" t="str">
            <v>АДМИНИСТРАЦИЯ:</v>
          </cell>
        </row>
        <row r="31">
          <cell r="B31" t="str">
            <v>Управляющий группой объектов оказания услуг</v>
          </cell>
        </row>
        <row r="32">
          <cell r="B32" t="str">
            <v>Управляющий ресторанным комплексом</v>
          </cell>
        </row>
        <row r="33">
          <cell r="B33" t="str">
            <v>ПРОИЗВОДСТВО:</v>
          </cell>
        </row>
        <row r="34">
          <cell r="B34" t="str">
            <v>Администратор ресторана</v>
          </cell>
        </row>
        <row r="35">
          <cell r="B35" t="str">
            <v>Администратор торгового зала</v>
          </cell>
        </row>
        <row r="36">
          <cell r="B36" t="str">
            <v>Бармен</v>
          </cell>
        </row>
        <row r="37">
          <cell r="B37" t="str">
            <v>Буфетчик</v>
          </cell>
        </row>
        <row r="38">
          <cell r="B38" t="str">
            <v>Водитель категории D</v>
          </cell>
        </row>
        <row r="39">
          <cell r="B39" t="str">
            <v>Водитель категории В</v>
          </cell>
        </row>
        <row r="40">
          <cell r="B40" t="str">
            <v>Водитель категории С</v>
          </cell>
        </row>
        <row r="41">
          <cell r="B41" t="str">
            <v xml:space="preserve">Водитель с личным автомобилем </v>
          </cell>
        </row>
        <row r="42">
          <cell r="B42" t="str">
            <v>Водитель-экспедитор (категории B)</v>
          </cell>
        </row>
        <row r="43">
          <cell r="B43" t="str">
            <v>Водитель-экспедитор (категории C)</v>
          </cell>
        </row>
        <row r="44">
          <cell r="B44" t="str">
            <v>Грузчик</v>
          </cell>
        </row>
        <row r="45">
          <cell r="B45" t="str">
            <v xml:space="preserve">Грузчик - экспедитор </v>
          </cell>
        </row>
        <row r="46">
          <cell r="B46" t="str">
            <v>Заведующий производством</v>
          </cell>
        </row>
        <row r="47">
          <cell r="B47" t="str">
            <v>Заведующий складом</v>
          </cell>
        </row>
        <row r="48">
          <cell r="B48" t="str">
            <v xml:space="preserve">Инженер КИПиА </v>
          </cell>
        </row>
        <row r="49">
          <cell r="B49" t="str">
            <v>Кассир</v>
          </cell>
        </row>
        <row r="50">
          <cell r="B50" t="str">
            <v>Кладовщик</v>
          </cell>
        </row>
        <row r="51">
          <cell r="B51" t="str">
            <v>Кладовщик-оператор</v>
          </cell>
        </row>
        <row r="52">
          <cell r="B52" t="str">
            <v xml:space="preserve">Кондитер 4 разряда </v>
          </cell>
        </row>
        <row r="53">
          <cell r="B53" t="str">
            <v>Кондитер 5 разряда</v>
          </cell>
        </row>
        <row r="54">
          <cell r="B54" t="str">
            <v>Кухонный рабочий</v>
          </cell>
        </row>
        <row r="55">
          <cell r="B55" t="str">
            <v>Мастер-кондитер</v>
          </cell>
        </row>
        <row r="56">
          <cell r="B56" t="str">
            <v>Менеджер по VIP - обслуживанию</v>
          </cell>
        </row>
        <row r="57">
          <cell r="B57" t="str">
            <v>Мойщик посуды</v>
          </cell>
        </row>
        <row r="58">
          <cell r="B58" t="str">
            <v>Официант</v>
          </cell>
        </row>
        <row r="59">
          <cell r="B59" t="str">
            <v>Официант по VIP - обслуживанию</v>
          </cell>
        </row>
        <row r="60">
          <cell r="B60" t="str">
            <v>Пекарь</v>
          </cell>
        </row>
        <row r="61">
          <cell r="B61" t="str">
            <v>Пекарь-кондитер</v>
          </cell>
        </row>
        <row r="62">
          <cell r="B62" t="str">
            <v xml:space="preserve">Повар - бригадир </v>
          </cell>
        </row>
        <row r="63">
          <cell r="B63" t="str">
            <v>Повар 3 разряда</v>
          </cell>
        </row>
        <row r="64">
          <cell r="B64" t="str">
            <v>Повар 4 разряда</v>
          </cell>
        </row>
        <row r="65">
          <cell r="B65" t="str">
            <v>Повар 5 разряда</v>
          </cell>
        </row>
        <row r="66">
          <cell r="B66" t="str">
            <v>Повар-кассир</v>
          </cell>
        </row>
        <row r="67">
          <cell r="B67" t="str">
            <v>Продавец</v>
          </cell>
        </row>
        <row r="68">
          <cell r="B68" t="str">
            <v>Рабочий по комплексному обслуживанию</v>
          </cell>
        </row>
        <row r="69">
          <cell r="B69" t="str">
            <v>Сантехник</v>
          </cell>
        </row>
        <row r="70">
          <cell r="B70" t="str">
            <v>Су-шеф</v>
          </cell>
        </row>
        <row r="71">
          <cell r="B71" t="str">
            <v xml:space="preserve">Товаровед </v>
          </cell>
        </row>
        <row r="72">
          <cell r="B72" t="str">
            <v xml:space="preserve">Уборщик  производственных и  служебных помещений </v>
          </cell>
        </row>
        <row r="73">
          <cell r="B73" t="str">
            <v>Уборщик территории</v>
          </cell>
        </row>
        <row r="74">
          <cell r="B74" t="str">
            <v>Шеф - кондитер</v>
          </cell>
        </row>
        <row r="75">
          <cell r="B75" t="str">
            <v>Шеф - повар</v>
          </cell>
        </row>
        <row r="76">
          <cell r="B76" t="str">
            <v>Электрик</v>
          </cell>
        </row>
        <row r="77">
          <cell r="B77" t="str">
            <v>Управляющий предприятиями питания</v>
          </cell>
        </row>
        <row r="78">
          <cell r="B78" t="str">
            <v>Слесарь ТТХО</v>
          </cell>
        </row>
        <row r="79">
          <cell r="B79" t="str">
            <v>Менеджер объекта</v>
          </cell>
        </row>
        <row r="80">
          <cell r="B80" t="str">
            <v>технолог</v>
          </cell>
        </row>
        <row r="81">
          <cell r="B81" t="str">
            <v>резерв 5</v>
          </cell>
        </row>
        <row r="82">
          <cell r="B82" t="str">
            <v>резерв 6</v>
          </cell>
        </row>
        <row r="83">
          <cell r="B83" t="str">
            <v>резерв 7</v>
          </cell>
        </row>
        <row r="84">
          <cell r="B84" t="str">
            <v>резерв 8</v>
          </cell>
        </row>
        <row r="85">
          <cell r="B85" t="str">
            <v>резерв 9</v>
          </cell>
        </row>
        <row r="86">
          <cell r="B86" t="str">
            <v>резерв 10</v>
          </cell>
        </row>
        <row r="87">
          <cell r="B87" t="str">
            <v>резерв 11</v>
          </cell>
        </row>
        <row r="88">
          <cell r="B88" t="str">
            <v>резерв 12</v>
          </cell>
        </row>
        <row r="89">
          <cell r="B89" t="str">
            <v>резерв 13</v>
          </cell>
        </row>
        <row r="90">
          <cell r="B90" t="str">
            <v>резерв 14</v>
          </cell>
        </row>
        <row r="91">
          <cell r="B91" t="str">
            <v>резерв 15</v>
          </cell>
        </row>
        <row r="92">
          <cell r="B92" t="str">
            <v>резерв 16</v>
          </cell>
        </row>
        <row r="93">
          <cell r="B93" t="str">
            <v>резерв 17</v>
          </cell>
        </row>
        <row r="94">
          <cell r="B94" t="str">
            <v>резерв 18</v>
          </cell>
        </row>
        <row r="95">
          <cell r="B95" t="str">
            <v>резерв 19</v>
          </cell>
        </row>
        <row r="96">
          <cell r="B96" t="str">
            <v>резерв 20</v>
          </cell>
        </row>
        <row r="97">
          <cell r="B97" t="str">
            <v>резерв 21</v>
          </cell>
        </row>
        <row r="98">
          <cell r="B98" t="str">
            <v>резерв 22</v>
          </cell>
        </row>
        <row r="99">
          <cell r="B99" t="str">
            <v>резерв 23</v>
          </cell>
        </row>
        <row r="100">
          <cell r="B100" t="str">
            <v>резерв 24</v>
          </cell>
        </row>
        <row r="101">
          <cell r="B101" t="str">
            <v>резерв 25</v>
          </cell>
        </row>
        <row r="102">
          <cell r="B102" t="str">
            <v>резерв 26</v>
          </cell>
        </row>
        <row r="103">
          <cell r="B103" t="str">
            <v>резерв 27</v>
          </cell>
        </row>
        <row r="104">
          <cell r="B104" t="str">
            <v>резерв 28</v>
          </cell>
        </row>
        <row r="105">
          <cell r="B105" t="str">
            <v>резерв 29</v>
          </cell>
        </row>
        <row r="106">
          <cell r="B106" t="str">
            <v>резерв 30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view="pageBreakPreview" zoomScale="55" zoomScaleNormal="55" zoomScaleSheetLayoutView="55" workbookViewId="0">
      <selection activeCell="I26" sqref="I26"/>
    </sheetView>
  </sheetViews>
  <sheetFormatPr defaultColWidth="9.140625" defaultRowHeight="15"/>
  <cols>
    <col min="1" max="1" width="7.5703125" style="145" customWidth="1"/>
    <col min="2" max="2" width="83.7109375" style="145" customWidth="1"/>
    <col min="3" max="3" width="13.28515625" style="145" customWidth="1"/>
    <col min="4" max="4" width="28.7109375" style="145" customWidth="1"/>
    <col min="5" max="9" width="29" style="145" bestFit="1" customWidth="1"/>
    <col min="10" max="11" width="22.28515625" style="146" bestFit="1" customWidth="1"/>
    <col min="12" max="12" width="9.140625" style="144" customWidth="1"/>
    <col min="13" max="16384" width="9.140625" style="144"/>
  </cols>
  <sheetData>
    <row r="1" spans="1:11" ht="23.25" customHeight="1">
      <c r="A1" s="168" t="s">
        <v>108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3" spans="1:11" ht="66.75" customHeight="1">
      <c r="B3" s="169" t="s">
        <v>77</v>
      </c>
      <c r="C3" s="169"/>
      <c r="D3" s="169"/>
      <c r="E3" s="169"/>
      <c r="F3" s="169"/>
      <c r="G3" s="169"/>
      <c r="H3" s="169"/>
      <c r="I3" s="169"/>
      <c r="J3" s="169"/>
      <c r="K3" s="169"/>
    </row>
    <row r="4" spans="1:11" ht="25.5" customHeight="1">
      <c r="B4" s="147" t="s">
        <v>96</v>
      </c>
      <c r="C4" s="148"/>
      <c r="D4" s="148"/>
      <c r="E4" s="148"/>
      <c r="F4" s="148"/>
      <c r="G4" s="148"/>
      <c r="H4" s="148"/>
      <c r="I4" s="148"/>
      <c r="J4" s="148"/>
      <c r="K4" s="148"/>
    </row>
    <row r="5" spans="1:11" ht="25.5" customHeight="1">
      <c r="B5" s="149" t="s">
        <v>97</v>
      </c>
      <c r="C5" s="148"/>
      <c r="D5" s="148"/>
      <c r="E5" s="148"/>
      <c r="F5" s="148"/>
      <c r="G5" s="148"/>
      <c r="H5" s="148"/>
      <c r="I5" s="148"/>
      <c r="J5" s="148"/>
      <c r="K5" s="148"/>
    </row>
    <row r="6" spans="1:11" ht="25.5" customHeight="1">
      <c r="B6" s="147" t="s">
        <v>98</v>
      </c>
      <c r="C6" s="148"/>
      <c r="D6" s="148"/>
      <c r="E6" s="148"/>
      <c r="F6" s="148"/>
      <c r="G6" s="148"/>
      <c r="H6" s="148"/>
      <c r="I6" s="148"/>
      <c r="J6" s="148"/>
      <c r="K6" s="148"/>
    </row>
    <row r="7" spans="1:11" ht="25.5" customHeight="1">
      <c r="B7" s="149" t="s">
        <v>99</v>
      </c>
      <c r="C7" s="148"/>
      <c r="D7" s="148"/>
      <c r="E7" s="148"/>
      <c r="F7" s="148"/>
      <c r="G7" s="148"/>
      <c r="H7" s="148"/>
      <c r="I7" s="148"/>
      <c r="J7" s="148"/>
      <c r="K7" s="148"/>
    </row>
    <row r="8" spans="1:11" ht="25.5" customHeight="1">
      <c r="B8" s="147" t="s">
        <v>100</v>
      </c>
      <c r="C8" s="148"/>
      <c r="D8" s="148"/>
      <c r="E8" s="148"/>
      <c r="F8" s="148"/>
      <c r="G8" s="148"/>
      <c r="H8" s="148"/>
      <c r="I8" s="148"/>
      <c r="J8" s="148"/>
      <c r="K8" s="148"/>
    </row>
    <row r="9" spans="1:11" ht="29.25" customHeight="1">
      <c r="B9" s="147" t="s">
        <v>95</v>
      </c>
      <c r="C9" s="148"/>
      <c r="D9" s="148"/>
      <c r="E9" s="148"/>
      <c r="F9" s="148"/>
      <c r="G9" s="148"/>
      <c r="H9" s="148"/>
      <c r="I9" s="148"/>
      <c r="J9" s="148"/>
      <c r="K9" s="148"/>
    </row>
    <row r="10" spans="1:11" ht="15.75">
      <c r="B10" s="147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ht="26.25" customHeight="1">
      <c r="A11" s="172" t="s">
        <v>7</v>
      </c>
      <c r="B11" s="172" t="s">
        <v>47</v>
      </c>
      <c r="C11" s="172" t="s">
        <v>39</v>
      </c>
      <c r="D11" s="176" t="s">
        <v>102</v>
      </c>
      <c r="E11" s="165" t="s">
        <v>103</v>
      </c>
      <c r="F11" s="165" t="s">
        <v>104</v>
      </c>
      <c r="G11" s="165" t="s">
        <v>105</v>
      </c>
      <c r="H11" s="165" t="s">
        <v>106</v>
      </c>
      <c r="I11" s="165" t="s">
        <v>107</v>
      </c>
      <c r="J11" s="174" t="s">
        <v>110</v>
      </c>
      <c r="K11" s="175"/>
    </row>
    <row r="12" spans="1:11" s="152" customFormat="1" ht="56.25" customHeight="1">
      <c r="A12" s="173"/>
      <c r="B12" s="173"/>
      <c r="C12" s="173"/>
      <c r="D12" s="150" t="s">
        <v>42</v>
      </c>
      <c r="E12" s="150" t="s">
        <v>42</v>
      </c>
      <c r="F12" s="150" t="s">
        <v>42</v>
      </c>
      <c r="G12" s="150" t="s">
        <v>42</v>
      </c>
      <c r="H12" s="150" t="s">
        <v>42</v>
      </c>
      <c r="I12" s="150" t="s">
        <v>42</v>
      </c>
      <c r="J12" s="151" t="s">
        <v>41</v>
      </c>
      <c r="K12" s="151" t="s">
        <v>46</v>
      </c>
    </row>
    <row r="13" spans="1:11" s="199" customFormat="1" ht="24" customHeight="1">
      <c r="A13" s="195"/>
      <c r="B13" s="195" t="s">
        <v>101</v>
      </c>
      <c r="C13" s="195"/>
      <c r="D13" s="196"/>
      <c r="E13" s="198">
        <v>1</v>
      </c>
      <c r="F13" s="198">
        <v>1</v>
      </c>
      <c r="G13" s="198">
        <v>1</v>
      </c>
      <c r="H13" s="198">
        <v>1</v>
      </c>
      <c r="I13" s="198">
        <v>1</v>
      </c>
      <c r="J13" s="197"/>
      <c r="K13" s="197"/>
    </row>
    <row r="14" spans="1:11">
      <c r="A14" s="161">
        <v>1</v>
      </c>
      <c r="B14" s="162">
        <f>A14+1</f>
        <v>2</v>
      </c>
      <c r="C14" s="161">
        <f t="shared" ref="C14:K14" si="0">B14+1</f>
        <v>3</v>
      </c>
      <c r="D14" s="161">
        <f t="shared" ref="D14" si="1">C14+1</f>
        <v>4</v>
      </c>
      <c r="E14" s="161">
        <f t="shared" ref="E14" si="2">D14+1</f>
        <v>5</v>
      </c>
      <c r="F14" s="161">
        <f t="shared" ref="F14" si="3">E14+1</f>
        <v>6</v>
      </c>
      <c r="G14" s="161">
        <f t="shared" ref="G14" si="4">F14+1</f>
        <v>7</v>
      </c>
      <c r="H14" s="161">
        <f t="shared" ref="H14" si="5">G14+1</f>
        <v>8</v>
      </c>
      <c r="I14" s="161">
        <f t="shared" ref="I14" si="6">H14+1</f>
        <v>9</v>
      </c>
      <c r="J14" s="161">
        <f t="shared" ref="J14" si="7">I14+1</f>
        <v>10</v>
      </c>
      <c r="K14" s="161">
        <f t="shared" ref="K14" si="8">J14+1</f>
        <v>11</v>
      </c>
    </row>
    <row r="15" spans="1:11" ht="55.5" customHeight="1">
      <c r="A15" s="160">
        <v>1</v>
      </c>
      <c r="B15" s="153" t="str">
        <f>Калькуляция!D6</f>
        <v>Профессор</v>
      </c>
      <c r="C15" s="141" t="s">
        <v>45</v>
      </c>
      <c r="D15" s="154" t="e">
        <f>Калькуляция!D33</f>
        <v>#DIV/0!</v>
      </c>
      <c r="E15" s="155" t="e">
        <f>ROUND(D15*$E$13,2)</f>
        <v>#DIV/0!</v>
      </c>
      <c r="F15" s="155" t="e">
        <f>ROUND(E15*$F$13,2)</f>
        <v>#DIV/0!</v>
      </c>
      <c r="G15" s="155" t="e">
        <f>ROUND(F15*$G$13,2)</f>
        <v>#DIV/0!</v>
      </c>
      <c r="H15" s="155" t="e">
        <f>ROUND(G15*$H$13,2)</f>
        <v>#DIV/0!</v>
      </c>
      <c r="I15" s="155" t="e">
        <f>ROUND(H15*$I$13,2)</f>
        <v>#DIV/0!</v>
      </c>
      <c r="J15" s="163"/>
      <c r="K15" s="163"/>
    </row>
    <row r="16" spans="1:11" ht="55.5" customHeight="1">
      <c r="A16" s="160">
        <f>A15+1</f>
        <v>2</v>
      </c>
      <c r="B16" s="153" t="str">
        <f>Калькуляция!E6</f>
        <v>Руководитель отдела/лаборатории/доцент</v>
      </c>
      <c r="C16" s="141" t="s">
        <v>45</v>
      </c>
      <c r="D16" s="154" t="e">
        <f>Калькуляция!E33</f>
        <v>#DIV/0!</v>
      </c>
      <c r="E16" s="155" t="e">
        <f>ROUND(D16*$E$13,2)</f>
        <v>#DIV/0!</v>
      </c>
      <c r="F16" s="155" t="e">
        <f>ROUND(E16*$F$13,2)</f>
        <v>#DIV/0!</v>
      </c>
      <c r="G16" s="155" t="e">
        <f>ROUND(F16*$G$13,2)</f>
        <v>#DIV/0!</v>
      </c>
      <c r="H16" s="155" t="e">
        <f>ROUND(G16*$H$13,2)</f>
        <v>#DIV/0!</v>
      </c>
      <c r="I16" s="155" t="e">
        <f>ROUND(H16*$I$13,2)</f>
        <v>#DIV/0!</v>
      </c>
      <c r="J16" s="163"/>
      <c r="K16" s="163"/>
    </row>
    <row r="17" spans="1:11" ht="55.5" customHeight="1">
      <c r="A17" s="160">
        <f t="shared" ref="A17:A22" si="9">A16+1</f>
        <v>3</v>
      </c>
      <c r="B17" s="153" t="str">
        <f>Калькуляция!F6</f>
        <v>Главный научный сотрудник</v>
      </c>
      <c r="C17" s="141" t="s">
        <v>45</v>
      </c>
      <c r="D17" s="154" t="e">
        <f>Калькуляция!F33</f>
        <v>#DIV/0!</v>
      </c>
      <c r="E17" s="155" t="e">
        <f>ROUND(D17*$E$13,2)</f>
        <v>#DIV/0!</v>
      </c>
      <c r="F17" s="155" t="e">
        <f>ROUND(E17*$F$13,2)</f>
        <v>#DIV/0!</v>
      </c>
      <c r="G17" s="155" t="e">
        <f>ROUND(F17*$G$13,2)</f>
        <v>#DIV/0!</v>
      </c>
      <c r="H17" s="155" t="e">
        <f>ROUND(G17*$H$13,2)</f>
        <v>#DIV/0!</v>
      </c>
      <c r="I17" s="155" t="e">
        <f>ROUND(H17*$I$13,2)</f>
        <v>#DIV/0!</v>
      </c>
      <c r="J17" s="163"/>
      <c r="K17" s="163"/>
    </row>
    <row r="18" spans="1:11" ht="55.5" customHeight="1">
      <c r="A18" s="160">
        <f t="shared" si="9"/>
        <v>4</v>
      </c>
      <c r="B18" s="153" t="str">
        <f>Калькуляция!G6</f>
        <v>Ведущий / старший научный сотрудник</v>
      </c>
      <c r="C18" s="141" t="s">
        <v>45</v>
      </c>
      <c r="D18" s="154" t="e">
        <f>Калькуляция!G33</f>
        <v>#DIV/0!</v>
      </c>
      <c r="E18" s="155" t="e">
        <f>ROUND(D18*$E$13,2)</f>
        <v>#DIV/0!</v>
      </c>
      <c r="F18" s="155" t="e">
        <f>ROUND(E18*$F$13,2)</f>
        <v>#DIV/0!</v>
      </c>
      <c r="G18" s="155" t="e">
        <f>ROUND(F18*$G$13,2)</f>
        <v>#DIV/0!</v>
      </c>
      <c r="H18" s="155" t="e">
        <f>ROUND(G18*$H$13,2)</f>
        <v>#DIV/0!</v>
      </c>
      <c r="I18" s="155" t="e">
        <f>ROUND(H18*$I$13,2)</f>
        <v>#DIV/0!</v>
      </c>
      <c r="J18" s="163"/>
      <c r="K18" s="163"/>
    </row>
    <row r="19" spans="1:11" ht="72" customHeight="1">
      <c r="A19" s="160">
        <f t="shared" si="9"/>
        <v>5</v>
      </c>
      <c r="B19" s="156" t="str">
        <f>Калькуляция!H6</f>
        <v>Научный сотрудник / младший научный сотрудник</v>
      </c>
      <c r="C19" s="141" t="s">
        <v>45</v>
      </c>
      <c r="D19" s="154" t="e">
        <f>Калькуляция!H33</f>
        <v>#DIV/0!</v>
      </c>
      <c r="E19" s="155" t="e">
        <f>ROUND(D19*$E$13,2)</f>
        <v>#DIV/0!</v>
      </c>
      <c r="F19" s="155" t="e">
        <f>ROUND(E19*$F$13,2)</f>
        <v>#DIV/0!</v>
      </c>
      <c r="G19" s="155" t="e">
        <f>ROUND(F19*$G$13,2)</f>
        <v>#DIV/0!</v>
      </c>
      <c r="H19" s="155" t="e">
        <f>ROUND(G19*$H$13,2)</f>
        <v>#DIV/0!</v>
      </c>
      <c r="I19" s="155" t="e">
        <f>ROUND(H19*$I$13,2)</f>
        <v>#DIV/0!</v>
      </c>
      <c r="J19" s="163"/>
      <c r="K19" s="163"/>
    </row>
    <row r="20" spans="1:11" ht="55.5" customHeight="1">
      <c r="A20" s="160">
        <f t="shared" si="9"/>
        <v>6</v>
      </c>
      <c r="B20" s="153" t="str">
        <f>Калькуляция!I6</f>
        <v>Ведущий / старший инженер</v>
      </c>
      <c r="C20" s="141" t="s">
        <v>45</v>
      </c>
      <c r="D20" s="154" t="e">
        <f>Калькуляция!I33</f>
        <v>#DIV/0!</v>
      </c>
      <c r="E20" s="155" t="e">
        <f>ROUND(D20*$E$13,2)</f>
        <v>#DIV/0!</v>
      </c>
      <c r="F20" s="155" t="e">
        <f>ROUND(E20*$F$13,2)</f>
        <v>#DIV/0!</v>
      </c>
      <c r="G20" s="155" t="e">
        <f>ROUND(F20*$G$13,2)</f>
        <v>#DIV/0!</v>
      </c>
      <c r="H20" s="155" t="e">
        <f>ROUND(G20*$H$13,2)</f>
        <v>#DIV/0!</v>
      </c>
      <c r="I20" s="155" t="e">
        <f>ROUND(H20*$I$13,2)</f>
        <v>#DIV/0!</v>
      </c>
      <c r="J20" s="163"/>
      <c r="K20" s="163"/>
    </row>
    <row r="21" spans="1:11" ht="55.5" customHeight="1">
      <c r="A21" s="160">
        <f t="shared" si="9"/>
        <v>7</v>
      </c>
      <c r="B21" s="153" t="str">
        <f>Калькуляция!J6</f>
        <v xml:space="preserve">Инженер </v>
      </c>
      <c r="C21" s="141" t="s">
        <v>45</v>
      </c>
      <c r="D21" s="154" t="e">
        <f>Калькуляция!J33</f>
        <v>#DIV/0!</v>
      </c>
      <c r="E21" s="155" t="e">
        <f>ROUND(D21*$E$13,2)</f>
        <v>#DIV/0!</v>
      </c>
      <c r="F21" s="155" t="e">
        <f>ROUND(E21*$F$13,2)</f>
        <v>#DIV/0!</v>
      </c>
      <c r="G21" s="155" t="e">
        <f>ROUND(F21*$G$13,2)</f>
        <v>#DIV/0!</v>
      </c>
      <c r="H21" s="155" t="e">
        <f>ROUND(G21*$H$13,2)</f>
        <v>#DIV/0!</v>
      </c>
      <c r="I21" s="155" t="e">
        <f>ROUND(H21*$I$13,2)</f>
        <v>#DIV/0!</v>
      </c>
      <c r="J21" s="163"/>
      <c r="K21" s="163"/>
    </row>
    <row r="22" spans="1:11" ht="55.5" customHeight="1">
      <c r="A22" s="160">
        <f t="shared" si="9"/>
        <v>8</v>
      </c>
      <c r="B22" s="153" t="str">
        <f>Калькуляция!K6</f>
        <v>Младший инженер / специалист</v>
      </c>
      <c r="C22" s="141" t="s">
        <v>45</v>
      </c>
      <c r="D22" s="154" t="e">
        <f>Калькуляция!K33</f>
        <v>#DIV/0!</v>
      </c>
      <c r="E22" s="155" t="e">
        <f>ROUND(D22*$E$13,2)</f>
        <v>#DIV/0!</v>
      </c>
      <c r="F22" s="155" t="e">
        <f>ROUND(E22*$F$13,2)</f>
        <v>#DIV/0!</v>
      </c>
      <c r="G22" s="155" t="e">
        <f>ROUND(F22*$G$13,2)</f>
        <v>#DIV/0!</v>
      </c>
      <c r="H22" s="155" t="e">
        <f>ROUND(G22*$H$13,2)</f>
        <v>#DIV/0!</v>
      </c>
      <c r="I22" s="155" t="e">
        <f>ROUND(H22*$I$13,2)</f>
        <v>#DIV/0!</v>
      </c>
      <c r="J22" s="163"/>
      <c r="K22" s="163"/>
    </row>
    <row r="23" spans="1:11" ht="20.25" customHeight="1">
      <c r="A23" s="170" t="s">
        <v>44</v>
      </c>
      <c r="B23" s="170"/>
      <c r="C23" s="170"/>
      <c r="D23" s="157"/>
      <c r="E23" s="157"/>
      <c r="F23" s="157"/>
      <c r="G23" s="157"/>
      <c r="H23" s="157"/>
      <c r="I23" s="157"/>
      <c r="J23" s="157">
        <v>350000000</v>
      </c>
      <c r="K23" s="157">
        <f t="shared" ref="K16:K23" si="10">ROUND(J23*1.2,2)</f>
        <v>420000000</v>
      </c>
    </row>
    <row r="24" spans="1:11" ht="15.75">
      <c r="B24" s="142"/>
      <c r="C24" s="11"/>
      <c r="D24" s="142"/>
      <c r="E24" s="142"/>
    </row>
    <row r="25" spans="1:11" ht="15.75">
      <c r="B25" s="143" t="s">
        <v>94</v>
      </c>
      <c r="C25" s="11"/>
      <c r="D25" s="142"/>
      <c r="E25" s="142"/>
    </row>
    <row r="26" spans="1:11" ht="118.5" customHeight="1">
      <c r="B26" s="171" t="s">
        <v>109</v>
      </c>
      <c r="C26" s="171"/>
      <c r="D26" s="171"/>
      <c r="E26" s="171"/>
    </row>
    <row r="27" spans="1:11" ht="15.75">
      <c r="B27" s="142"/>
      <c r="C27" s="11"/>
      <c r="D27" s="142"/>
      <c r="E27" s="142"/>
    </row>
    <row r="28" spans="1:11">
      <c r="B28" s="158" t="s">
        <v>76</v>
      </c>
      <c r="C28" s="159"/>
      <c r="D28" s="164"/>
    </row>
  </sheetData>
  <mergeCells count="9">
    <mergeCell ref="A1:K1"/>
    <mergeCell ref="B3:K3"/>
    <mergeCell ref="A23:C23"/>
    <mergeCell ref="B26:E26"/>
    <mergeCell ref="C11:C12"/>
    <mergeCell ref="B11:B12"/>
    <mergeCell ref="A11:A12"/>
    <mergeCell ref="J11:K11"/>
    <mergeCell ref="D11"/>
  </mergeCells>
  <pageMargins left="0.25" right="0.25" top="0.75" bottom="0.75" header="0.3" footer="0.3"/>
  <pageSetup paperSize="8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view="pageBreakPreview" zoomScale="50" zoomScaleNormal="55" zoomScaleSheetLayoutView="50" workbookViewId="0">
      <pane ySplit="7" topLeftCell="A20" activePane="bottomLeft" state="frozen"/>
      <selection activeCell="D11" sqref="D11:O11"/>
      <selection pane="bottomLeft" activeCell="D32" sqref="D32:L32"/>
    </sheetView>
  </sheetViews>
  <sheetFormatPr defaultColWidth="9.140625" defaultRowHeight="18.75" outlineLevelRow="1" outlineLevelCol="1"/>
  <cols>
    <col min="1" max="1" width="9.140625" style="8" customWidth="1"/>
    <col min="2" max="2" width="47" style="4" customWidth="1"/>
    <col min="3" max="3" width="12.42578125" style="9" customWidth="1"/>
    <col min="4" max="11" width="28.140625" style="4" customWidth="1"/>
    <col min="12" max="12" width="28.140625" style="4" customWidth="1" outlineLevel="1"/>
    <col min="13" max="13" width="36.42578125" style="4" customWidth="1"/>
    <col min="14" max="14" width="12.28515625" style="4" customWidth="1"/>
    <col min="15" max="16384" width="9.140625" style="4"/>
  </cols>
  <sheetData>
    <row r="1" spans="1:15" s="3" customFormat="1" ht="27.75">
      <c r="A1" s="1"/>
      <c r="B1" s="1"/>
      <c r="C1" s="1"/>
      <c r="D1" s="177" t="s">
        <v>74</v>
      </c>
      <c r="E1" s="177"/>
      <c r="F1" s="177"/>
      <c r="G1" s="177"/>
      <c r="H1" s="177"/>
      <c r="I1" s="177"/>
      <c r="J1" s="177"/>
      <c r="K1" s="177"/>
      <c r="L1" s="177"/>
      <c r="M1" s="177"/>
      <c r="N1" s="12"/>
      <c r="O1" s="12"/>
    </row>
    <row r="2" spans="1:15" ht="17.45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5" s="2" customFormat="1" ht="23.25">
      <c r="A3" s="6" t="s">
        <v>16</v>
      </c>
    </row>
    <row r="4" spans="1:15" s="2" customFormat="1" ht="23.25">
      <c r="A4" s="179" t="s">
        <v>48</v>
      </c>
      <c r="B4" s="17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5" s="2" customFormat="1" ht="23.25">
      <c r="B5" s="180" t="s">
        <v>49</v>
      </c>
      <c r="C5" s="180"/>
      <c r="D5" s="180"/>
      <c r="E5" s="180"/>
      <c r="F5" s="10"/>
      <c r="G5" s="10"/>
      <c r="H5" s="10"/>
      <c r="I5" s="10"/>
      <c r="J5" s="10"/>
      <c r="K5" s="10"/>
      <c r="L5" s="10"/>
    </row>
    <row r="6" spans="1:15" s="14" customFormat="1" ht="222" customHeight="1">
      <c r="A6" s="13" t="s">
        <v>7</v>
      </c>
      <c r="B6" s="13" t="s">
        <v>50</v>
      </c>
      <c r="C6" s="13" t="s">
        <v>0</v>
      </c>
      <c r="D6" s="13" t="s">
        <v>85</v>
      </c>
      <c r="E6" s="13" t="s">
        <v>86</v>
      </c>
      <c r="F6" s="13" t="s">
        <v>87</v>
      </c>
      <c r="G6" s="13" t="s">
        <v>88</v>
      </c>
      <c r="H6" s="13" t="s">
        <v>89</v>
      </c>
      <c r="I6" s="13" t="s">
        <v>90</v>
      </c>
      <c r="J6" s="13" t="s">
        <v>91</v>
      </c>
      <c r="K6" s="13" t="s">
        <v>92</v>
      </c>
      <c r="L6" s="140" t="s">
        <v>93</v>
      </c>
      <c r="M6" s="13" t="s">
        <v>51</v>
      </c>
    </row>
    <row r="7" spans="1:15" s="2" customFormat="1" ht="23.25">
      <c r="A7" s="15"/>
      <c r="B7" s="16"/>
      <c r="C7" s="17"/>
      <c r="D7" s="18">
        <v>1</v>
      </c>
      <c r="E7" s="18">
        <f t="shared" ref="E7:L7" si="0">D7+1</f>
        <v>2</v>
      </c>
      <c r="F7" s="18">
        <f t="shared" si="0"/>
        <v>3</v>
      </c>
      <c r="G7" s="18">
        <f t="shared" si="0"/>
        <v>4</v>
      </c>
      <c r="H7" s="18">
        <f t="shared" si="0"/>
        <v>5</v>
      </c>
      <c r="I7" s="18">
        <f t="shared" si="0"/>
        <v>6</v>
      </c>
      <c r="J7" s="18">
        <v>7</v>
      </c>
      <c r="K7" s="18">
        <v>8</v>
      </c>
      <c r="L7" s="18">
        <f t="shared" si="0"/>
        <v>9</v>
      </c>
      <c r="M7" s="19"/>
    </row>
    <row r="8" spans="1:15" s="2" customFormat="1" ht="23.25">
      <c r="A8" s="20">
        <v>1</v>
      </c>
      <c r="B8" s="21" t="s">
        <v>1</v>
      </c>
      <c r="C8" s="22" t="s">
        <v>34</v>
      </c>
      <c r="D8" s="23">
        <f>D9*D10</f>
        <v>0</v>
      </c>
      <c r="E8" s="23">
        <f t="shared" ref="E8:L8" si="1">E9*E10</f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ref="J8" si="2">J9*J10</f>
        <v>0</v>
      </c>
      <c r="K8" s="23">
        <f t="shared" si="1"/>
        <v>0</v>
      </c>
      <c r="L8" s="23">
        <f t="shared" si="1"/>
        <v>0</v>
      </c>
      <c r="M8" s="24"/>
    </row>
    <row r="9" spans="1:15" s="5" customFormat="1" ht="23.25">
      <c r="A9" s="25" t="s">
        <v>79</v>
      </c>
      <c r="B9" s="167" t="s">
        <v>53</v>
      </c>
      <c r="C9" s="27" t="s">
        <v>10</v>
      </c>
      <c r="D9" s="166">
        <v>1</v>
      </c>
      <c r="E9" s="166">
        <v>1</v>
      </c>
      <c r="F9" s="166">
        <v>1</v>
      </c>
      <c r="G9" s="166">
        <v>1</v>
      </c>
      <c r="H9" s="166">
        <v>1</v>
      </c>
      <c r="I9" s="166">
        <v>1</v>
      </c>
      <c r="J9" s="166">
        <v>1</v>
      </c>
      <c r="K9" s="166">
        <v>1</v>
      </c>
      <c r="L9" s="166">
        <v>1</v>
      </c>
      <c r="M9" s="28"/>
    </row>
    <row r="10" spans="1:15" s="5" customFormat="1" ht="40.5">
      <c r="A10" s="25" t="s">
        <v>80</v>
      </c>
      <c r="B10" s="26" t="s">
        <v>8</v>
      </c>
      <c r="C10" s="27" t="s">
        <v>54</v>
      </c>
      <c r="D10" s="135"/>
      <c r="E10" s="135"/>
      <c r="F10" s="135"/>
      <c r="G10" s="135"/>
      <c r="H10" s="135"/>
      <c r="I10" s="135"/>
      <c r="J10" s="135"/>
      <c r="K10" s="135"/>
      <c r="L10" s="135"/>
      <c r="M10" s="28"/>
    </row>
    <row r="11" spans="1:15" s="2" customFormat="1" ht="40.5">
      <c r="A11" s="20">
        <v>2</v>
      </c>
      <c r="B11" s="21" t="s">
        <v>2</v>
      </c>
      <c r="C11" s="22" t="s">
        <v>34</v>
      </c>
      <c r="D11" s="23">
        <f>D12*D8</f>
        <v>0</v>
      </c>
      <c r="E11" s="23">
        <f t="shared" ref="E11:L11" si="3">E12*E8</f>
        <v>0</v>
      </c>
      <c r="F11" s="23">
        <f t="shared" si="3"/>
        <v>0</v>
      </c>
      <c r="G11" s="23">
        <f t="shared" si="3"/>
        <v>0</v>
      </c>
      <c r="H11" s="23">
        <f t="shared" si="3"/>
        <v>0</v>
      </c>
      <c r="I11" s="23">
        <f t="shared" si="3"/>
        <v>0</v>
      </c>
      <c r="J11" s="23">
        <f t="shared" ref="J11" si="4">J12*J8</f>
        <v>0</v>
      </c>
      <c r="K11" s="23">
        <f t="shared" si="3"/>
        <v>0</v>
      </c>
      <c r="L11" s="23">
        <f t="shared" si="3"/>
        <v>0</v>
      </c>
      <c r="M11" s="24"/>
    </row>
    <row r="12" spans="1:15" s="2" customFormat="1" ht="23.25">
      <c r="A12" s="20" t="s">
        <v>15</v>
      </c>
      <c r="B12" s="26" t="s">
        <v>9</v>
      </c>
      <c r="C12" s="22" t="s">
        <v>14</v>
      </c>
      <c r="D12" s="136"/>
      <c r="E12" s="136"/>
      <c r="F12" s="136"/>
      <c r="G12" s="136"/>
      <c r="H12" s="136"/>
      <c r="I12" s="136"/>
      <c r="J12" s="136"/>
      <c r="K12" s="136"/>
      <c r="L12" s="136"/>
      <c r="M12" s="24"/>
    </row>
    <row r="13" spans="1:15" s="2" customFormat="1" ht="23.25">
      <c r="A13" s="20">
        <v>3</v>
      </c>
      <c r="B13" s="21" t="s">
        <v>55</v>
      </c>
      <c r="C13" s="22" t="s">
        <v>34</v>
      </c>
      <c r="D13" s="137"/>
      <c r="E13" s="137"/>
      <c r="F13" s="137"/>
      <c r="G13" s="137"/>
      <c r="H13" s="137"/>
      <c r="I13" s="137"/>
      <c r="J13" s="137"/>
      <c r="K13" s="137"/>
      <c r="L13" s="137"/>
      <c r="M13" s="24" t="s">
        <v>52</v>
      </c>
    </row>
    <row r="14" spans="1:15" s="2" customFormat="1" ht="23.25">
      <c r="A14" s="20">
        <v>4</v>
      </c>
      <c r="B14" s="21" t="s">
        <v>56</v>
      </c>
      <c r="C14" s="22" t="s">
        <v>34</v>
      </c>
      <c r="D14" s="23">
        <f>SUM(D15:D17)</f>
        <v>0</v>
      </c>
      <c r="E14" s="23">
        <f t="shared" ref="E14:L14" si="5">SUM(E15:E17)</f>
        <v>0</v>
      </c>
      <c r="F14" s="23">
        <f t="shared" si="5"/>
        <v>0</v>
      </c>
      <c r="G14" s="23">
        <f t="shared" si="5"/>
        <v>0</v>
      </c>
      <c r="H14" s="23">
        <f t="shared" si="5"/>
        <v>0</v>
      </c>
      <c r="I14" s="23">
        <f t="shared" si="5"/>
        <v>0</v>
      </c>
      <c r="J14" s="23">
        <f t="shared" si="5"/>
        <v>0</v>
      </c>
      <c r="K14" s="23">
        <f t="shared" si="5"/>
        <v>0</v>
      </c>
      <c r="L14" s="23">
        <f t="shared" si="5"/>
        <v>0</v>
      </c>
      <c r="M14" s="24" t="s">
        <v>52</v>
      </c>
    </row>
    <row r="15" spans="1:15" s="5" customFormat="1" ht="23.25">
      <c r="A15" s="25" t="s">
        <v>81</v>
      </c>
      <c r="B15" s="26" t="s">
        <v>37</v>
      </c>
      <c r="C15" s="22" t="s">
        <v>34</v>
      </c>
      <c r="D15" s="138"/>
      <c r="E15" s="138"/>
      <c r="F15" s="138"/>
      <c r="G15" s="138"/>
      <c r="H15" s="138"/>
      <c r="I15" s="138"/>
      <c r="J15" s="138"/>
      <c r="K15" s="138"/>
      <c r="L15" s="138"/>
      <c r="M15" s="28"/>
    </row>
    <row r="16" spans="1:15" s="5" customFormat="1" ht="23.25">
      <c r="A16" s="25" t="s">
        <v>82</v>
      </c>
      <c r="B16" s="26" t="s">
        <v>38</v>
      </c>
      <c r="C16" s="22" t="s">
        <v>34</v>
      </c>
      <c r="D16" s="138"/>
      <c r="E16" s="138"/>
      <c r="F16" s="138"/>
      <c r="G16" s="138"/>
      <c r="H16" s="138"/>
      <c r="I16" s="138"/>
      <c r="J16" s="138"/>
      <c r="K16" s="138"/>
      <c r="L16" s="138"/>
      <c r="M16" s="28"/>
    </row>
    <row r="17" spans="1:13" s="5" customFormat="1" ht="23.25">
      <c r="A17" s="25" t="s">
        <v>78</v>
      </c>
      <c r="B17" s="26" t="s">
        <v>78</v>
      </c>
      <c r="C17" s="22" t="s">
        <v>34</v>
      </c>
      <c r="D17" s="138"/>
      <c r="E17" s="138"/>
      <c r="F17" s="138"/>
      <c r="G17" s="138"/>
      <c r="H17" s="138"/>
      <c r="I17" s="138"/>
      <c r="J17" s="138"/>
      <c r="K17" s="138"/>
      <c r="L17" s="138"/>
      <c r="M17" s="28"/>
    </row>
    <row r="18" spans="1:13" s="2" customFormat="1" ht="23.25">
      <c r="A18" s="20">
        <v>5</v>
      </c>
      <c r="B18" s="21" t="s">
        <v>43</v>
      </c>
      <c r="C18" s="22" t="s">
        <v>34</v>
      </c>
      <c r="D18" s="23">
        <f>SUM(D19:D21)</f>
        <v>0</v>
      </c>
      <c r="E18" s="23">
        <f t="shared" ref="E18" si="6">SUM(E19:E21)</f>
        <v>0</v>
      </c>
      <c r="F18" s="23">
        <f t="shared" ref="F18" si="7">SUM(F19:F21)</f>
        <v>0</v>
      </c>
      <c r="G18" s="23">
        <f t="shared" ref="G18" si="8">SUM(G19:G21)</f>
        <v>0</v>
      </c>
      <c r="H18" s="23">
        <f t="shared" ref="H18" si="9">SUM(H19:H21)</f>
        <v>0</v>
      </c>
      <c r="I18" s="23">
        <f t="shared" ref="I18" si="10">SUM(I19:I21)</f>
        <v>0</v>
      </c>
      <c r="J18" s="23">
        <f t="shared" ref="J18" si="11">SUM(J19:J21)</f>
        <v>0</v>
      </c>
      <c r="K18" s="23">
        <f t="shared" ref="K18" si="12">SUM(K19:K21)</f>
        <v>0</v>
      </c>
      <c r="L18" s="23">
        <f t="shared" ref="L18" si="13">SUM(L19:L21)</f>
        <v>0</v>
      </c>
      <c r="M18" s="24" t="s">
        <v>52</v>
      </c>
    </row>
    <row r="19" spans="1:13" s="5" customFormat="1" ht="23.25">
      <c r="A19" s="25" t="s">
        <v>35</v>
      </c>
      <c r="B19" s="26" t="s">
        <v>78</v>
      </c>
      <c r="C19" s="22" t="s">
        <v>34</v>
      </c>
      <c r="D19" s="133"/>
      <c r="E19" s="133"/>
      <c r="F19" s="133"/>
      <c r="G19" s="133"/>
      <c r="H19" s="133"/>
      <c r="I19" s="133"/>
      <c r="J19" s="133"/>
      <c r="K19" s="133"/>
      <c r="L19" s="133"/>
      <c r="M19" s="28"/>
    </row>
    <row r="20" spans="1:13" s="5" customFormat="1" ht="23.25" outlineLevel="1">
      <c r="A20" s="25" t="s">
        <v>36</v>
      </c>
      <c r="B20" s="26" t="s">
        <v>78</v>
      </c>
      <c r="C20" s="22" t="s">
        <v>34</v>
      </c>
      <c r="D20" s="139"/>
      <c r="E20" s="139"/>
      <c r="F20" s="139"/>
      <c r="G20" s="139"/>
      <c r="H20" s="139"/>
      <c r="I20" s="139"/>
      <c r="J20" s="139"/>
      <c r="K20" s="139"/>
      <c r="L20" s="139"/>
      <c r="M20" s="28"/>
    </row>
    <row r="21" spans="1:13" s="5" customFormat="1" ht="23.25" outlineLevel="1">
      <c r="A21" s="25" t="s">
        <v>78</v>
      </c>
      <c r="B21" s="26" t="s">
        <v>78</v>
      </c>
      <c r="C21" s="22" t="s">
        <v>34</v>
      </c>
      <c r="D21" s="139"/>
      <c r="E21" s="139"/>
      <c r="F21" s="139"/>
      <c r="G21" s="139"/>
      <c r="H21" s="139"/>
      <c r="I21" s="139"/>
      <c r="J21" s="139"/>
      <c r="K21" s="139"/>
      <c r="L21" s="139"/>
      <c r="M21" s="28"/>
    </row>
    <row r="22" spans="1:13" s="2" customFormat="1" ht="23.25">
      <c r="A22" s="20">
        <v>6</v>
      </c>
      <c r="B22" s="21" t="s">
        <v>4</v>
      </c>
      <c r="C22" s="22" t="s">
        <v>34</v>
      </c>
      <c r="D22" s="30">
        <f>D8+D11+D13+D14+D18</f>
        <v>0</v>
      </c>
      <c r="E22" s="30">
        <f t="shared" ref="E22:L22" si="14">E8+E11+E13+E14+E18</f>
        <v>0</v>
      </c>
      <c r="F22" s="30">
        <f t="shared" si="14"/>
        <v>0</v>
      </c>
      <c r="G22" s="30">
        <f t="shared" si="14"/>
        <v>0</v>
      </c>
      <c r="H22" s="30">
        <f t="shared" si="14"/>
        <v>0</v>
      </c>
      <c r="I22" s="30">
        <f t="shared" si="14"/>
        <v>0</v>
      </c>
      <c r="J22" s="30">
        <f t="shared" si="14"/>
        <v>0</v>
      </c>
      <c r="K22" s="30">
        <f t="shared" si="14"/>
        <v>0</v>
      </c>
      <c r="L22" s="30">
        <f t="shared" si="14"/>
        <v>0</v>
      </c>
      <c r="M22" s="31"/>
    </row>
    <row r="23" spans="1:13" s="2" customFormat="1" ht="23.25">
      <c r="A23" s="20"/>
      <c r="B23" s="21"/>
      <c r="C23" s="22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s="2" customFormat="1" ht="23.25">
      <c r="A24" s="20">
        <v>7</v>
      </c>
      <c r="B24" s="21" t="s">
        <v>5</v>
      </c>
      <c r="C24" s="22" t="s">
        <v>34</v>
      </c>
      <c r="D24" s="23">
        <f t="shared" ref="D24:L24" si="15">D22*D25</f>
        <v>0</v>
      </c>
      <c r="E24" s="23">
        <f t="shared" si="15"/>
        <v>0</v>
      </c>
      <c r="F24" s="23">
        <f t="shared" si="15"/>
        <v>0</v>
      </c>
      <c r="G24" s="23">
        <f t="shared" si="15"/>
        <v>0</v>
      </c>
      <c r="H24" s="23">
        <f t="shared" si="15"/>
        <v>0</v>
      </c>
      <c r="I24" s="23">
        <f t="shared" si="15"/>
        <v>0</v>
      </c>
      <c r="J24" s="23">
        <f t="shared" ref="J24" si="16">J22*J25</f>
        <v>0</v>
      </c>
      <c r="K24" s="23">
        <f t="shared" si="15"/>
        <v>0</v>
      </c>
      <c r="L24" s="23">
        <f t="shared" si="15"/>
        <v>0</v>
      </c>
      <c r="M24" s="24"/>
    </row>
    <row r="25" spans="1:13" s="5" customFormat="1" ht="23.25">
      <c r="A25" s="25" t="s">
        <v>83</v>
      </c>
      <c r="B25" s="26" t="s">
        <v>11</v>
      </c>
      <c r="C25" s="27" t="s">
        <v>14</v>
      </c>
      <c r="D25" s="133"/>
      <c r="E25" s="29">
        <f>D25</f>
        <v>0</v>
      </c>
      <c r="F25" s="29">
        <f t="shared" ref="F25:L25" si="17">E25</f>
        <v>0</v>
      </c>
      <c r="G25" s="29">
        <f t="shared" si="17"/>
        <v>0</v>
      </c>
      <c r="H25" s="29">
        <f t="shared" si="17"/>
        <v>0</v>
      </c>
      <c r="I25" s="29">
        <f t="shared" si="17"/>
        <v>0</v>
      </c>
      <c r="J25" s="29">
        <f t="shared" si="17"/>
        <v>0</v>
      </c>
      <c r="K25" s="29">
        <f>I25</f>
        <v>0</v>
      </c>
      <c r="L25" s="29">
        <f t="shared" si="17"/>
        <v>0</v>
      </c>
      <c r="M25" s="29"/>
    </row>
    <row r="26" spans="1:13" s="2" customFormat="1" ht="40.5">
      <c r="A26" s="20">
        <v>8</v>
      </c>
      <c r="B26" s="21" t="s">
        <v>13</v>
      </c>
      <c r="C26" s="22" t="s">
        <v>34</v>
      </c>
      <c r="D26" s="30">
        <f t="shared" ref="D26:K26" si="18">D22+D24</f>
        <v>0</v>
      </c>
      <c r="E26" s="30">
        <f t="shared" si="18"/>
        <v>0</v>
      </c>
      <c r="F26" s="30">
        <f t="shared" si="18"/>
        <v>0</v>
      </c>
      <c r="G26" s="30">
        <f t="shared" si="18"/>
        <v>0</v>
      </c>
      <c r="H26" s="30">
        <f t="shared" si="18"/>
        <v>0</v>
      </c>
      <c r="I26" s="30">
        <f t="shared" si="18"/>
        <v>0</v>
      </c>
      <c r="J26" s="30">
        <f t="shared" ref="J26" si="19">J22+J24</f>
        <v>0</v>
      </c>
      <c r="K26" s="30">
        <f t="shared" si="18"/>
        <v>0</v>
      </c>
      <c r="L26" s="30">
        <f>L22+L24</f>
        <v>0</v>
      </c>
      <c r="M26" s="31"/>
    </row>
    <row r="27" spans="1:13" s="2" customFormat="1" ht="23.25">
      <c r="A27" s="20">
        <v>9</v>
      </c>
      <c r="B27" s="21" t="s">
        <v>6</v>
      </c>
      <c r="C27" s="22" t="s">
        <v>34</v>
      </c>
      <c r="D27" s="23">
        <f t="shared" ref="D27:K27" si="20">D26*D28</f>
        <v>0</v>
      </c>
      <c r="E27" s="23">
        <f t="shared" si="20"/>
        <v>0</v>
      </c>
      <c r="F27" s="23">
        <f t="shared" si="20"/>
        <v>0</v>
      </c>
      <c r="G27" s="23">
        <f t="shared" si="20"/>
        <v>0</v>
      </c>
      <c r="H27" s="23">
        <f t="shared" si="20"/>
        <v>0</v>
      </c>
      <c r="I27" s="23">
        <f t="shared" si="20"/>
        <v>0</v>
      </c>
      <c r="J27" s="23">
        <f t="shared" ref="J27" si="21">J26*J28</f>
        <v>0</v>
      </c>
      <c r="K27" s="23">
        <f t="shared" si="20"/>
        <v>0</v>
      </c>
      <c r="L27" s="23">
        <f>L26*L28</f>
        <v>0</v>
      </c>
      <c r="M27" s="24"/>
    </row>
    <row r="28" spans="1:13" s="5" customFormat="1" ht="23.25">
      <c r="A28" s="20" t="s">
        <v>84</v>
      </c>
      <c r="B28" s="26" t="s">
        <v>12</v>
      </c>
      <c r="C28" s="27" t="s">
        <v>14</v>
      </c>
      <c r="D28" s="134"/>
      <c r="E28" s="32">
        <f>D28</f>
        <v>0</v>
      </c>
      <c r="F28" s="32">
        <f t="shared" ref="F28" si="22">E28</f>
        <v>0</v>
      </c>
      <c r="G28" s="32">
        <f t="shared" ref="G28" si="23">F28</f>
        <v>0</v>
      </c>
      <c r="H28" s="32">
        <f t="shared" ref="H28" si="24">G28</f>
        <v>0</v>
      </c>
      <c r="I28" s="32">
        <f t="shared" ref="I28:J28" si="25">H28</f>
        <v>0</v>
      </c>
      <c r="J28" s="32">
        <f t="shared" si="25"/>
        <v>0</v>
      </c>
      <c r="K28" s="32">
        <f t="shared" ref="K28" si="26">I28</f>
        <v>0</v>
      </c>
      <c r="L28" s="32">
        <f t="shared" ref="L28" si="27">K28</f>
        <v>0</v>
      </c>
      <c r="M28" s="29"/>
    </row>
    <row r="29" spans="1:13" s="2" customFormat="1" ht="23.25">
      <c r="A29" s="20"/>
      <c r="B29" s="21"/>
      <c r="C29" s="22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s="6" customFormat="1" ht="40.5">
      <c r="A30" s="33">
        <v>11</v>
      </c>
      <c r="B30" s="34" t="s">
        <v>57</v>
      </c>
      <c r="C30" s="35" t="s">
        <v>34</v>
      </c>
      <c r="D30" s="36">
        <f t="shared" ref="D30:L30" si="28">D26+D27</f>
        <v>0</v>
      </c>
      <c r="E30" s="36">
        <f t="shared" si="28"/>
        <v>0</v>
      </c>
      <c r="F30" s="36">
        <f t="shared" si="28"/>
        <v>0</v>
      </c>
      <c r="G30" s="36">
        <f t="shared" si="28"/>
        <v>0</v>
      </c>
      <c r="H30" s="36">
        <f t="shared" si="28"/>
        <v>0</v>
      </c>
      <c r="I30" s="36">
        <f t="shared" si="28"/>
        <v>0</v>
      </c>
      <c r="J30" s="36">
        <f t="shared" ref="J30" si="29">J26+J27</f>
        <v>0</v>
      </c>
      <c r="K30" s="36">
        <f t="shared" si="28"/>
        <v>0</v>
      </c>
      <c r="L30" s="36">
        <f t="shared" si="28"/>
        <v>0</v>
      </c>
      <c r="M30" s="37"/>
    </row>
    <row r="31" spans="1:13" s="7" customFormat="1" ht="22.5">
      <c r="A31" s="38"/>
      <c r="B31" s="21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1:13" s="6" customFormat="1" ht="53.25" customHeight="1">
      <c r="A32" s="41">
        <v>12</v>
      </c>
      <c r="B32" s="21" t="s">
        <v>58</v>
      </c>
      <c r="C32" s="39" t="s">
        <v>59</v>
      </c>
      <c r="D32" s="42"/>
      <c r="E32" s="42"/>
      <c r="F32" s="42"/>
      <c r="G32" s="42"/>
      <c r="H32" s="42"/>
      <c r="I32" s="42"/>
      <c r="J32" s="42"/>
      <c r="K32" s="42"/>
      <c r="L32" s="42"/>
      <c r="M32" s="43"/>
    </row>
    <row r="33" spans="1:26" s="49" customFormat="1" ht="49.5" customHeight="1">
      <c r="A33" s="44">
        <v>13</v>
      </c>
      <c r="B33" s="45" t="s">
        <v>60</v>
      </c>
      <c r="C33" s="46" t="s">
        <v>34</v>
      </c>
      <c r="D33" s="47" t="e">
        <f>ROUND(D30/D32,0)</f>
        <v>#DIV/0!</v>
      </c>
      <c r="E33" s="47" t="e">
        <f t="shared" ref="E33:L33" si="30">ROUND(E30/E32,0)</f>
        <v>#DIV/0!</v>
      </c>
      <c r="F33" s="47" t="e">
        <f t="shared" si="30"/>
        <v>#DIV/0!</v>
      </c>
      <c r="G33" s="47" t="e">
        <f t="shared" si="30"/>
        <v>#DIV/0!</v>
      </c>
      <c r="H33" s="47" t="e">
        <f t="shared" si="30"/>
        <v>#DIV/0!</v>
      </c>
      <c r="I33" s="47" t="e">
        <f t="shared" si="30"/>
        <v>#DIV/0!</v>
      </c>
      <c r="J33" s="47" t="e">
        <f t="shared" ref="J33" si="31">ROUND(J30/J32,0)</f>
        <v>#DIV/0!</v>
      </c>
      <c r="K33" s="47" t="e">
        <f t="shared" si="30"/>
        <v>#DIV/0!</v>
      </c>
      <c r="L33" s="47" t="e">
        <f t="shared" si="30"/>
        <v>#DIV/0!</v>
      </c>
      <c r="M33" s="48"/>
    </row>
    <row r="34" spans="1:26" s="2" customFormat="1" ht="23.25">
      <c r="A34" s="50"/>
      <c r="B34" s="51"/>
      <c r="C34" s="52"/>
      <c r="D34" s="56"/>
      <c r="E34" s="56"/>
      <c r="F34" s="56"/>
      <c r="G34" s="56"/>
      <c r="H34" s="56"/>
      <c r="I34" s="56"/>
      <c r="J34" s="56"/>
      <c r="K34" s="56"/>
      <c r="L34" s="56"/>
    </row>
    <row r="35" spans="1:26" s="2" customFormat="1" ht="23.25">
      <c r="A35" s="50"/>
      <c r="B35" s="129" t="s">
        <v>76</v>
      </c>
      <c r="C35" s="129"/>
      <c r="D35" s="130"/>
      <c r="E35" s="181"/>
      <c r="F35" s="181"/>
      <c r="G35" s="131"/>
      <c r="H35" s="56"/>
      <c r="I35" s="56"/>
      <c r="J35" s="56"/>
      <c r="K35" s="56"/>
      <c r="L35" s="56"/>
    </row>
    <row r="36" spans="1:26" s="55" customFormat="1" ht="26.25">
      <c r="A36" s="53"/>
      <c r="B36" s="57"/>
      <c r="C36" s="57"/>
      <c r="D36" s="58"/>
      <c r="E36" s="59"/>
      <c r="F36" s="59"/>
      <c r="G36" s="54"/>
      <c r="H36" s="54"/>
      <c r="I36" s="54"/>
      <c r="J36" s="54"/>
      <c r="K36" s="54"/>
      <c r="L36" s="54"/>
      <c r="O36" s="54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23.25">
      <c r="B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1:26" ht="23.25">
      <c r="B38" s="60"/>
      <c r="D38" s="56"/>
      <c r="E38" s="56"/>
      <c r="F38" s="56"/>
      <c r="G38" s="56"/>
      <c r="H38" s="56"/>
      <c r="I38" s="56"/>
      <c r="J38" s="56"/>
      <c r="K38" s="56"/>
      <c r="L38" s="56"/>
    </row>
    <row r="39" spans="1:26" s="65" customFormat="1" ht="22.5">
      <c r="A39" s="61"/>
      <c r="B39" s="60"/>
      <c r="C39" s="62"/>
      <c r="D39" s="63"/>
      <c r="E39" s="64"/>
      <c r="F39" s="64"/>
      <c r="G39" s="64"/>
      <c r="H39" s="64"/>
      <c r="I39" s="64"/>
      <c r="J39" s="64"/>
      <c r="K39" s="64"/>
      <c r="L39" s="64"/>
    </row>
    <row r="40" spans="1:26" ht="23.25">
      <c r="D40" s="56"/>
      <c r="E40" s="56"/>
      <c r="F40" s="56"/>
      <c r="G40" s="56"/>
      <c r="H40" s="56"/>
      <c r="I40" s="56"/>
      <c r="J40" s="56"/>
      <c r="K40" s="56"/>
      <c r="L40" s="56"/>
    </row>
  </sheetData>
  <mergeCells count="5">
    <mergeCell ref="D1:M1"/>
    <mergeCell ref="A2:M2"/>
    <mergeCell ref="A4:B4"/>
    <mergeCell ref="B5:E5"/>
    <mergeCell ref="E35:F35"/>
  </mergeCells>
  <pageMargins left="0.23622047244094491" right="0.23622047244094491" top="0.74803149606299213" bottom="0.74803149606299213" header="0.31496062992125984" footer="0.31496062992125984"/>
  <pageSetup paperSize="9" scale="3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zoomScale="85" zoomScaleNormal="85" workbookViewId="0"/>
  </sheetViews>
  <sheetFormatPr defaultColWidth="9.140625" defaultRowHeight="12.75"/>
  <cols>
    <col min="1" max="1" width="9.140625" style="4"/>
    <col min="2" max="2" width="53.140625" style="4" customWidth="1"/>
    <col min="3" max="3" width="15.5703125" style="4" customWidth="1"/>
    <col min="4" max="4" width="13.85546875" style="4" customWidth="1"/>
    <col min="5" max="5" width="16.42578125" style="4" customWidth="1"/>
    <col min="6" max="6" width="16.140625" style="4" customWidth="1"/>
    <col min="7" max="7" width="15.42578125" style="4" customWidth="1"/>
    <col min="8" max="8" width="13.5703125" style="4" bestFit="1" customWidth="1"/>
    <col min="9" max="9" width="16.7109375" style="4" customWidth="1"/>
    <col min="10" max="10" width="11.28515625" style="4" bestFit="1" customWidth="1"/>
    <col min="11" max="11" width="11.42578125" style="4" customWidth="1"/>
    <col min="12" max="12" width="15.85546875" style="4" customWidth="1"/>
    <col min="13" max="13" width="9.140625" style="4"/>
    <col min="14" max="14" width="10.5703125" style="4" customWidth="1"/>
    <col min="15" max="16384" width="9.140625" style="4"/>
  </cols>
  <sheetData>
    <row r="1" spans="1:14" s="66" customFormat="1" ht="16.5" customHeight="1">
      <c r="A1" s="66" t="s">
        <v>61</v>
      </c>
      <c r="G1" s="185"/>
      <c r="H1" s="185"/>
      <c r="I1" s="185"/>
      <c r="J1" s="185"/>
      <c r="K1" s="186" t="s">
        <v>75</v>
      </c>
      <c r="L1" s="186"/>
    </row>
    <row r="3" spans="1:14" ht="15">
      <c r="A3" s="66" t="s">
        <v>62</v>
      </c>
      <c r="B3" s="67"/>
      <c r="C3" s="67"/>
      <c r="D3" s="68"/>
      <c r="E3" s="68"/>
      <c r="F3" s="68"/>
      <c r="G3" s="69"/>
      <c r="H3" s="69"/>
      <c r="I3" s="70"/>
      <c r="K3" s="71"/>
      <c r="L3" s="71"/>
    </row>
    <row r="4" spans="1:14">
      <c r="A4" s="69"/>
      <c r="B4" s="69"/>
      <c r="C4" s="69"/>
      <c r="D4" s="72"/>
      <c r="E4" s="72"/>
      <c r="F4" s="72"/>
      <c r="G4" s="69"/>
      <c r="H4" s="69"/>
      <c r="I4" s="70"/>
      <c r="J4" s="71"/>
      <c r="K4" s="71"/>
      <c r="L4" s="71"/>
    </row>
    <row r="5" spans="1:14" ht="15">
      <c r="A5" s="187" t="s">
        <v>3</v>
      </c>
      <c r="B5" s="188"/>
      <c r="C5" s="188"/>
      <c r="D5" s="188"/>
      <c r="E5" s="188"/>
      <c r="F5" s="188"/>
      <c r="G5" s="188"/>
      <c r="H5" s="188"/>
      <c r="I5" s="188"/>
      <c r="J5" s="75"/>
      <c r="K5" s="75"/>
      <c r="L5" s="75"/>
    </row>
    <row r="6" spans="1:14" ht="25.5" customHeight="1">
      <c r="A6" s="189" t="s">
        <v>17</v>
      </c>
      <c r="B6" s="76" t="s">
        <v>22</v>
      </c>
      <c r="C6" s="76" t="s">
        <v>27</v>
      </c>
      <c r="D6" s="191" t="s">
        <v>63</v>
      </c>
      <c r="E6" s="76" t="s">
        <v>26</v>
      </c>
      <c r="F6" s="76" t="s">
        <v>31</v>
      </c>
      <c r="G6" s="191" t="s">
        <v>23</v>
      </c>
      <c r="H6" s="193" t="s">
        <v>24</v>
      </c>
      <c r="I6" s="194"/>
      <c r="J6" s="76" t="s">
        <v>25</v>
      </c>
      <c r="K6" s="191" t="s">
        <v>64</v>
      </c>
      <c r="L6" s="191" t="s">
        <v>65</v>
      </c>
    </row>
    <row r="7" spans="1:14">
      <c r="A7" s="190"/>
      <c r="B7" s="77"/>
      <c r="C7" s="77"/>
      <c r="D7" s="192"/>
      <c r="E7" s="77"/>
      <c r="F7" s="77"/>
      <c r="G7" s="192"/>
      <c r="H7" s="76" t="s">
        <v>28</v>
      </c>
      <c r="I7" s="76" t="s">
        <v>29</v>
      </c>
      <c r="J7" s="77"/>
      <c r="K7" s="192"/>
      <c r="L7" s="192"/>
    </row>
    <row r="8" spans="1:14">
      <c r="A8" s="78">
        <v>1</v>
      </c>
      <c r="B8" s="79"/>
      <c r="C8" s="78"/>
      <c r="D8" s="78"/>
      <c r="E8" s="78"/>
      <c r="F8" s="80"/>
      <c r="G8" s="81"/>
      <c r="H8" s="80"/>
      <c r="I8" s="78"/>
      <c r="J8" s="81"/>
      <c r="K8" s="82">
        <f>C8*D8*E8*J8+C8*D8*G8+C8*D8*H8*I8</f>
        <v>0</v>
      </c>
      <c r="L8" s="82">
        <f>K8/12</f>
        <v>0</v>
      </c>
      <c r="N8" s="83"/>
    </row>
    <row r="9" spans="1:14">
      <c r="A9" s="78">
        <v>2</v>
      </c>
      <c r="B9" s="79"/>
      <c r="C9" s="78"/>
      <c r="D9" s="78"/>
      <c r="E9" s="78"/>
      <c r="F9" s="80"/>
      <c r="G9" s="81"/>
      <c r="H9" s="80"/>
      <c r="I9" s="78"/>
      <c r="J9" s="81"/>
      <c r="K9" s="82">
        <f t="shared" ref="K9:K10" si="0">C9*D9*E9*J9+C9*D9*G9+C9*D9*H9*I9</f>
        <v>0</v>
      </c>
      <c r="L9" s="82">
        <f>K9/12</f>
        <v>0</v>
      </c>
      <c r="N9" s="83"/>
    </row>
    <row r="10" spans="1:14">
      <c r="A10" s="78">
        <v>3</v>
      </c>
      <c r="B10" s="79"/>
      <c r="C10" s="78"/>
      <c r="D10" s="78"/>
      <c r="E10" s="78"/>
      <c r="F10" s="80"/>
      <c r="G10" s="81"/>
      <c r="H10" s="80"/>
      <c r="I10" s="78"/>
      <c r="J10" s="81"/>
      <c r="K10" s="82">
        <f t="shared" si="0"/>
        <v>0</v>
      </c>
      <c r="L10" s="82">
        <f>K10/12</f>
        <v>0</v>
      </c>
      <c r="M10" s="84"/>
      <c r="N10" s="83"/>
    </row>
    <row r="11" spans="1:14">
      <c r="A11" s="78">
        <v>4</v>
      </c>
      <c r="B11" s="85"/>
      <c r="C11" s="78"/>
      <c r="D11" s="78"/>
      <c r="E11" s="78"/>
      <c r="F11" s="80"/>
      <c r="G11" s="81"/>
      <c r="H11" s="80"/>
      <c r="I11" s="78"/>
      <c r="J11" s="81"/>
      <c r="K11" s="82">
        <f t="shared" ref="K11" si="1">C11*D11*E11*J11+C11*D11*G11+C11*D11*H11*I11</f>
        <v>0</v>
      </c>
      <c r="L11" s="82">
        <f>K11/12</f>
        <v>0</v>
      </c>
      <c r="M11" s="84"/>
    </row>
    <row r="12" spans="1:14">
      <c r="A12" s="86"/>
      <c r="B12" s="74" t="s">
        <v>18</v>
      </c>
      <c r="C12" s="86"/>
      <c r="D12" s="86"/>
      <c r="E12" s="86"/>
      <c r="F12" s="86"/>
      <c r="G12" s="86"/>
      <c r="H12" s="86"/>
      <c r="I12" s="86"/>
      <c r="J12" s="86"/>
      <c r="K12" s="87">
        <f>SUM(K8:K11)</f>
        <v>0</v>
      </c>
      <c r="L12" s="87">
        <f>SUM(L8:L11)</f>
        <v>0</v>
      </c>
    </row>
    <row r="13" spans="1:14" ht="15">
      <c r="A13" s="88"/>
      <c r="B13" s="89"/>
      <c r="C13" s="88"/>
      <c r="D13" s="73"/>
      <c r="E13" s="73"/>
      <c r="F13" s="73"/>
      <c r="G13" s="88"/>
      <c r="H13" s="88"/>
      <c r="I13" s="73"/>
      <c r="J13" s="88"/>
      <c r="K13" s="88"/>
      <c r="L13" s="75"/>
    </row>
    <row r="14" spans="1:14" ht="15">
      <c r="A14" s="88"/>
      <c r="B14" s="89"/>
      <c r="C14" s="88"/>
      <c r="D14" s="73"/>
      <c r="E14" s="73"/>
      <c r="F14" s="73"/>
      <c r="G14" s="88"/>
      <c r="H14" s="88"/>
      <c r="I14" s="73"/>
      <c r="J14" s="88"/>
      <c r="K14" s="88"/>
      <c r="L14" s="75"/>
    </row>
    <row r="15" spans="1:14" ht="15.75">
      <c r="A15" s="182" t="s">
        <v>66</v>
      </c>
      <c r="B15" s="182"/>
      <c r="C15" s="182"/>
      <c r="D15" s="182"/>
      <c r="E15" s="182"/>
      <c r="F15" s="182"/>
      <c r="G15" s="90"/>
      <c r="H15" s="90"/>
      <c r="I15" s="70"/>
      <c r="J15" s="90"/>
      <c r="K15" s="90"/>
      <c r="L15" s="90"/>
    </row>
    <row r="16" spans="1:14" ht="38.25">
      <c r="A16" s="91" t="s">
        <v>17</v>
      </c>
      <c r="B16" s="92" t="s">
        <v>19</v>
      </c>
      <c r="C16" s="92" t="s">
        <v>67</v>
      </c>
      <c r="D16" s="92" t="s">
        <v>30</v>
      </c>
      <c r="E16" s="92" t="s">
        <v>20</v>
      </c>
      <c r="F16" s="92" t="s">
        <v>68</v>
      </c>
      <c r="G16" s="93"/>
      <c r="H16" s="94"/>
      <c r="I16" s="94"/>
      <c r="J16" s="90"/>
    </row>
    <row r="17" spans="1:12">
      <c r="A17" s="95"/>
      <c r="B17" s="96"/>
      <c r="C17" s="97"/>
      <c r="D17" s="98"/>
      <c r="E17" s="97"/>
      <c r="F17" s="97" t="e">
        <f>C17/D17*E17</f>
        <v>#DIV/0!</v>
      </c>
      <c r="G17" s="99"/>
      <c r="H17" s="99"/>
      <c r="I17" s="99"/>
      <c r="J17" s="100"/>
    </row>
    <row r="18" spans="1:12">
      <c r="A18" s="95"/>
      <c r="B18" s="96"/>
      <c r="C18" s="97"/>
      <c r="D18" s="98"/>
      <c r="E18" s="97"/>
      <c r="F18" s="97" t="e">
        <f t="shared" ref="F18:F21" si="2">C18/D18*E18</f>
        <v>#DIV/0!</v>
      </c>
      <c r="G18" s="99"/>
      <c r="H18" s="99"/>
      <c r="I18" s="99"/>
      <c r="J18" s="100"/>
    </row>
    <row r="19" spans="1:12">
      <c r="A19" s="95"/>
      <c r="B19" s="96"/>
      <c r="C19" s="97"/>
      <c r="D19" s="98"/>
      <c r="E19" s="97"/>
      <c r="F19" s="97" t="e">
        <f t="shared" si="2"/>
        <v>#DIV/0!</v>
      </c>
      <c r="G19" s="99"/>
      <c r="H19" s="99"/>
      <c r="I19" s="99"/>
      <c r="J19" s="100"/>
    </row>
    <row r="20" spans="1:12">
      <c r="A20" s="95"/>
      <c r="B20" s="101"/>
      <c r="C20" s="97"/>
      <c r="D20" s="98"/>
      <c r="E20" s="102"/>
      <c r="F20" s="97" t="e">
        <f t="shared" si="2"/>
        <v>#DIV/0!</v>
      </c>
      <c r="G20" s="99"/>
      <c r="H20" s="99"/>
      <c r="I20" s="99"/>
      <c r="J20" s="100"/>
    </row>
    <row r="21" spans="1:12">
      <c r="A21" s="95"/>
      <c r="B21" s="101"/>
      <c r="C21" s="97"/>
      <c r="D21" s="98"/>
      <c r="E21" s="102"/>
      <c r="F21" s="97" t="e">
        <f t="shared" si="2"/>
        <v>#DIV/0!</v>
      </c>
      <c r="G21" s="99"/>
      <c r="H21" s="99"/>
      <c r="I21" s="99"/>
      <c r="J21" s="100"/>
    </row>
    <row r="22" spans="1:12">
      <c r="A22" s="103"/>
      <c r="B22" s="104" t="s">
        <v>18</v>
      </c>
      <c r="C22" s="97"/>
      <c r="D22" s="105"/>
      <c r="E22" s="105"/>
      <c r="F22" s="106" t="e">
        <f>SUM(F17:F21)</f>
        <v>#DIV/0!</v>
      </c>
      <c r="G22" s="107"/>
      <c r="H22" s="108"/>
      <c r="I22" s="108"/>
      <c r="J22" s="90"/>
    </row>
    <row r="23" spans="1:12">
      <c r="A23" s="90"/>
      <c r="B23" s="109"/>
      <c r="C23" s="90"/>
      <c r="D23" s="70"/>
      <c r="E23" s="70"/>
      <c r="F23" s="70"/>
      <c r="G23" s="90"/>
      <c r="H23" s="90"/>
      <c r="I23" s="70"/>
      <c r="J23" s="90"/>
      <c r="K23" s="90"/>
      <c r="L23" s="90"/>
    </row>
    <row r="24" spans="1:12" ht="15.75">
      <c r="A24" s="183" t="s">
        <v>69</v>
      </c>
      <c r="B24" s="183"/>
      <c r="C24" s="183"/>
      <c r="D24" s="183"/>
      <c r="E24" s="183"/>
      <c r="F24" s="183"/>
      <c r="G24" s="90"/>
      <c r="H24" s="90"/>
      <c r="I24" s="70"/>
      <c r="J24" s="90"/>
      <c r="K24" s="90"/>
      <c r="L24" s="90"/>
    </row>
    <row r="25" spans="1:12" ht="51">
      <c r="A25" s="92" t="s">
        <v>17</v>
      </c>
      <c r="B25" s="110" t="s">
        <v>19</v>
      </c>
      <c r="C25" s="92" t="s">
        <v>67</v>
      </c>
      <c r="D25" s="92" t="s">
        <v>30</v>
      </c>
      <c r="E25" s="92" t="s">
        <v>20</v>
      </c>
      <c r="F25" s="92" t="s">
        <v>70</v>
      </c>
      <c r="G25" s="92" t="s">
        <v>71</v>
      </c>
      <c r="H25" s="90"/>
      <c r="I25" s="70"/>
      <c r="J25" s="90"/>
      <c r="K25" s="90"/>
      <c r="L25" s="90"/>
    </row>
    <row r="26" spans="1:12">
      <c r="A26" s="111"/>
      <c r="B26" s="112"/>
      <c r="C26" s="112"/>
      <c r="D26" s="113"/>
      <c r="E26" s="102"/>
      <c r="F26" s="97"/>
      <c r="G26" s="97" t="e">
        <f>C26/D26*E26*F26</f>
        <v>#DIV/0!</v>
      </c>
      <c r="H26" s="114"/>
      <c r="I26" s="70"/>
      <c r="J26" s="90"/>
      <c r="K26" s="90"/>
      <c r="L26" s="90"/>
    </row>
    <row r="27" spans="1:12">
      <c r="A27" s="111"/>
      <c r="B27" s="112"/>
      <c r="C27" s="112"/>
      <c r="D27" s="113"/>
      <c r="E27" s="102"/>
      <c r="F27" s="97"/>
      <c r="G27" s="97" t="e">
        <f t="shared" ref="G27:G28" si="3">C27/D27*E27*F27</f>
        <v>#DIV/0!</v>
      </c>
      <c r="H27" s="114"/>
      <c r="I27" s="70"/>
      <c r="J27" s="90"/>
      <c r="K27" s="90"/>
      <c r="L27" s="90"/>
    </row>
    <row r="28" spans="1:12">
      <c r="A28" s="111"/>
      <c r="B28" s="112"/>
      <c r="C28" s="112"/>
      <c r="D28" s="113"/>
      <c r="E28" s="102"/>
      <c r="F28" s="97"/>
      <c r="G28" s="97" t="e">
        <f t="shared" si="3"/>
        <v>#DIV/0!</v>
      </c>
      <c r="H28" s="114"/>
      <c r="I28" s="70"/>
      <c r="J28" s="90"/>
      <c r="K28" s="90"/>
      <c r="L28" s="90"/>
    </row>
    <row r="29" spans="1:12">
      <c r="A29" s="111"/>
      <c r="B29" s="112"/>
      <c r="C29" s="112"/>
      <c r="D29" s="113"/>
      <c r="E29" s="102"/>
      <c r="F29" s="97"/>
      <c r="G29" s="97" t="e">
        <f>C29/D29*E29*F29</f>
        <v>#DIV/0!</v>
      </c>
      <c r="H29" s="114"/>
      <c r="I29" s="70"/>
      <c r="J29" s="90"/>
      <c r="K29" s="90"/>
      <c r="L29" s="90"/>
    </row>
    <row r="30" spans="1:12">
      <c r="A30" s="111"/>
      <c r="B30" s="112"/>
      <c r="C30" s="112"/>
      <c r="D30" s="113"/>
      <c r="E30" s="102"/>
      <c r="F30" s="97"/>
      <c r="G30" s="97" t="e">
        <f>C30/D30*E30*F30</f>
        <v>#DIV/0!</v>
      </c>
      <c r="H30" s="114"/>
      <c r="I30" s="70"/>
      <c r="J30" s="90"/>
      <c r="K30" s="90"/>
      <c r="L30" s="90"/>
    </row>
    <row r="31" spans="1:12" s="118" customFormat="1">
      <c r="A31" s="115"/>
      <c r="B31" s="116" t="s">
        <v>18</v>
      </c>
      <c r="C31" s="116"/>
      <c r="D31" s="116"/>
      <c r="E31" s="104"/>
      <c r="F31" s="104"/>
      <c r="G31" s="106" t="e">
        <f>SUM(G26:G30)</f>
        <v>#DIV/0!</v>
      </c>
      <c r="H31" s="117"/>
      <c r="I31" s="117"/>
      <c r="J31" s="117"/>
      <c r="K31" s="117"/>
      <c r="L31" s="117"/>
    </row>
    <row r="32" spans="1:12">
      <c r="A32" s="90"/>
      <c r="B32" s="119"/>
      <c r="C32" s="90"/>
      <c r="D32" s="70"/>
      <c r="E32" s="70"/>
      <c r="F32" s="70"/>
      <c r="G32" s="120"/>
      <c r="H32" s="90"/>
      <c r="I32" s="70"/>
      <c r="J32" s="90"/>
      <c r="K32" s="90"/>
      <c r="L32" s="90"/>
    </row>
    <row r="34" spans="1:28" ht="15.75">
      <c r="A34" s="184" t="s">
        <v>32</v>
      </c>
      <c r="B34" s="184"/>
      <c r="C34" s="184"/>
      <c r="D34" s="184"/>
      <c r="E34" s="184"/>
      <c r="F34" s="184"/>
      <c r="G34" s="90"/>
      <c r="H34" s="90"/>
      <c r="I34" s="70"/>
      <c r="J34" s="90"/>
      <c r="K34" s="90"/>
      <c r="L34" s="90"/>
    </row>
    <row r="35" spans="1:28">
      <c r="A35" s="92" t="s">
        <v>17</v>
      </c>
      <c r="B35" s="121" t="s">
        <v>33</v>
      </c>
      <c r="C35" s="92" t="s">
        <v>72</v>
      </c>
      <c r="D35" s="92" t="s">
        <v>73</v>
      </c>
      <c r="E35" s="92" t="s">
        <v>40</v>
      </c>
      <c r="F35" s="92"/>
      <c r="G35" s="92" t="s">
        <v>21</v>
      </c>
      <c r="H35" s="90"/>
      <c r="I35" s="70"/>
      <c r="J35" s="90"/>
      <c r="K35" s="90"/>
      <c r="L35" s="90"/>
    </row>
    <row r="36" spans="1:28">
      <c r="A36" s="95"/>
      <c r="B36" s="112"/>
      <c r="C36" s="122"/>
      <c r="D36" s="112"/>
      <c r="E36" s="123"/>
      <c r="F36" s="124"/>
      <c r="G36" s="97">
        <f>D36*E36</f>
        <v>0</v>
      </c>
      <c r="H36" s="114"/>
      <c r="I36" s="70"/>
      <c r="J36" s="90"/>
      <c r="K36" s="90"/>
      <c r="L36" s="90"/>
    </row>
    <row r="37" spans="1:28">
      <c r="A37" s="95"/>
      <c r="B37" s="112"/>
      <c r="C37" s="122"/>
      <c r="D37" s="112"/>
      <c r="E37" s="123"/>
      <c r="F37" s="124"/>
      <c r="G37" s="97">
        <f t="shared" ref="G37:G38" si="4">D37*E37</f>
        <v>0</v>
      </c>
      <c r="H37" s="114"/>
      <c r="I37" s="70"/>
      <c r="J37" s="90"/>
      <c r="K37" s="90"/>
      <c r="L37" s="90"/>
    </row>
    <row r="38" spans="1:28">
      <c r="A38" s="95"/>
      <c r="B38" s="112"/>
      <c r="C38" s="122"/>
      <c r="D38" s="112"/>
      <c r="E38" s="123"/>
      <c r="F38" s="124"/>
      <c r="G38" s="97">
        <f t="shared" si="4"/>
        <v>0</v>
      </c>
      <c r="H38" s="114"/>
      <c r="I38" s="70"/>
      <c r="J38" s="90"/>
      <c r="K38" s="90"/>
      <c r="L38" s="90"/>
    </row>
    <row r="39" spans="1:28">
      <c r="A39" s="95"/>
      <c r="B39" s="112"/>
      <c r="C39" s="122"/>
      <c r="D39" s="112"/>
      <c r="E39" s="123"/>
      <c r="F39" s="124"/>
      <c r="G39" s="97">
        <f>D39*E39</f>
        <v>0</v>
      </c>
      <c r="H39" s="114"/>
      <c r="I39" s="70"/>
      <c r="J39" s="90"/>
      <c r="K39" s="90"/>
      <c r="L39" s="90"/>
    </row>
    <row r="40" spans="1:28">
      <c r="A40" s="95"/>
      <c r="B40" s="112"/>
      <c r="C40" s="122"/>
      <c r="D40" s="112"/>
      <c r="E40" s="123"/>
      <c r="F40" s="124"/>
      <c r="G40" s="97">
        <f>D40*E40</f>
        <v>0</v>
      </c>
      <c r="H40" s="114"/>
      <c r="I40" s="70"/>
      <c r="J40" s="90"/>
      <c r="K40" s="90"/>
      <c r="L40" s="90"/>
    </row>
    <row r="41" spans="1:28">
      <c r="A41" s="95"/>
      <c r="B41" s="112"/>
      <c r="C41" s="122"/>
      <c r="D41" s="112"/>
      <c r="E41" s="123"/>
      <c r="F41" s="124"/>
      <c r="G41" s="97">
        <f>D41*E41</f>
        <v>0</v>
      </c>
      <c r="H41" s="114"/>
      <c r="I41" s="70"/>
      <c r="J41" s="90"/>
      <c r="K41" s="90"/>
      <c r="L41" s="90"/>
    </row>
    <row r="42" spans="1:28">
      <c r="A42" s="95"/>
      <c r="B42" s="112"/>
      <c r="C42" s="122"/>
      <c r="D42" s="112"/>
      <c r="E42" s="123"/>
      <c r="F42" s="124"/>
      <c r="G42" s="97">
        <f>D42*E42</f>
        <v>0</v>
      </c>
      <c r="H42" s="114"/>
      <c r="I42" s="70"/>
      <c r="J42" s="90"/>
      <c r="K42" s="90"/>
      <c r="L42" s="90"/>
    </row>
    <row r="43" spans="1:28">
      <c r="A43" s="95"/>
      <c r="B43" s="112"/>
      <c r="C43" s="122"/>
      <c r="D43" s="112"/>
      <c r="E43" s="123"/>
      <c r="F43" s="124"/>
      <c r="G43" s="97">
        <f>D43*E43</f>
        <v>0</v>
      </c>
      <c r="H43" s="114"/>
      <c r="I43" s="70"/>
      <c r="J43" s="90"/>
      <c r="K43" s="90"/>
      <c r="L43" s="90"/>
    </row>
    <row r="44" spans="1:28" s="118" customFormat="1">
      <c r="A44" s="115"/>
      <c r="B44" s="116" t="s">
        <v>18</v>
      </c>
      <c r="C44" s="125"/>
      <c r="D44" s="116"/>
      <c r="E44" s="126"/>
      <c r="F44" s="127"/>
      <c r="G44" s="128">
        <f>SUM(G36:G43)</f>
        <v>0</v>
      </c>
      <c r="H44" s="117"/>
      <c r="I44" s="117"/>
      <c r="J44" s="117"/>
      <c r="K44" s="117"/>
      <c r="L44" s="117"/>
    </row>
    <row r="46" spans="1:28" s="132" customFormat="1" ht="35.25" customHeight="1">
      <c r="A46" s="129"/>
      <c r="B46" s="129" t="s">
        <v>76</v>
      </c>
      <c r="C46" s="129"/>
      <c r="D46" s="130"/>
      <c r="E46" s="181"/>
      <c r="F46" s="181"/>
      <c r="G46" s="131"/>
      <c r="H46" s="131"/>
      <c r="I46" s="131"/>
      <c r="J46" s="131"/>
      <c r="K46" s="131"/>
      <c r="L46" s="131"/>
      <c r="M46" s="131"/>
      <c r="N46" s="131"/>
      <c r="Q46" s="131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</row>
  </sheetData>
  <mergeCells count="13">
    <mergeCell ref="K1:L1"/>
    <mergeCell ref="A5:I5"/>
    <mergeCell ref="A6:A7"/>
    <mergeCell ref="D6:D7"/>
    <mergeCell ref="G6:G7"/>
    <mergeCell ref="H6:I6"/>
    <mergeCell ref="K6:K7"/>
    <mergeCell ref="L6:L7"/>
    <mergeCell ref="A15:F15"/>
    <mergeCell ref="A24:F24"/>
    <mergeCell ref="A34:F34"/>
    <mergeCell ref="E46:F46"/>
    <mergeCell ref="G1:J1"/>
  </mergeCells>
  <pageMargins left="0.51181102362204722" right="0" top="0.55118110236220474" bottom="0.15748031496062992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ЦП</vt:lpstr>
      <vt:lpstr>Калькуляция</vt:lpstr>
      <vt:lpstr>Расшифровка</vt:lpstr>
      <vt:lpstr>Калькуляция!Область_печати</vt:lpstr>
      <vt:lpstr>Расшифровка!Область_печати</vt:lpstr>
      <vt:lpstr>ЦП!Область_печати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Shubina.EK</dc:creator>
  <cp:lastModifiedBy>Карандаева Александра Евгеньевна</cp:lastModifiedBy>
  <cp:lastPrinted>2019-03-20T11:35:28Z</cp:lastPrinted>
  <dcterms:created xsi:type="dcterms:W3CDTF">2017-09-14T06:31:45Z</dcterms:created>
  <dcterms:modified xsi:type="dcterms:W3CDTF">2025-04-17T12:13:07Z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585f1f62-8d2b-4457-869c-0a13c6549635_Enabled">
    <vt:lpwstr>True</vt:lpwstr>
  </property>
  <property fmtid="{D5CDD505-2E9C-101B-9397-08002B2CF9AE}" pid="4" name="MSIP_Label_585f1f62-8d2b-4457-869c-0a13c6549635_SiteId">
    <vt:lpwstr>41ff26dc-250f-4b13-8981-739be8610c21</vt:lpwstr>
  </property>
  <property fmtid="{D5CDD505-2E9C-101B-9397-08002B2CF9AE}" pid="5" name="MSIP_Label_585f1f62-8d2b-4457-869c-0a13c6549635_Owner">
    <vt:lpwstr>IAndrianov@slb.com</vt:lpwstr>
  </property>
  <property fmtid="{D5CDD505-2E9C-101B-9397-08002B2CF9AE}" pid="6" name="MSIP_Label_585f1f62-8d2b-4457-869c-0a13c6549635_SetDate">
    <vt:lpwstr>2018-10-03T09:18:15.2899848Z</vt:lpwstr>
  </property>
  <property fmtid="{D5CDD505-2E9C-101B-9397-08002B2CF9AE}" pid="7" name="MSIP_Label_585f1f62-8d2b-4457-869c-0a13c6549635_Name">
    <vt:lpwstr>Private</vt:lpwstr>
  </property>
  <property fmtid="{D5CDD505-2E9C-101B-9397-08002B2CF9AE}" pid="8" name="MSIP_Label_585f1f62-8d2b-4457-869c-0a13c6549635_Application">
    <vt:lpwstr>Microsoft Azure Information Protection</vt:lpwstr>
  </property>
  <property fmtid="{D5CDD505-2E9C-101B-9397-08002B2CF9AE}" pid="9" name="MSIP_Label_585f1f62-8d2b-4457-869c-0a13c6549635_Extended_MSFT_Method">
    <vt:lpwstr>Automatic</vt:lpwstr>
  </property>
  <property fmtid="{D5CDD505-2E9C-101B-9397-08002B2CF9AE}" pid="10" name="MSIP_Label_8bb759f6-5337-4dc5-b19b-e74b6da11f8f_Enabled">
    <vt:lpwstr>True</vt:lpwstr>
  </property>
  <property fmtid="{D5CDD505-2E9C-101B-9397-08002B2CF9AE}" pid="11" name="MSIP_Label_8bb759f6-5337-4dc5-b19b-e74b6da11f8f_SiteId">
    <vt:lpwstr>41ff26dc-250f-4b13-8981-739be8610c21</vt:lpwstr>
  </property>
  <property fmtid="{D5CDD505-2E9C-101B-9397-08002B2CF9AE}" pid="12" name="MSIP_Label_8bb759f6-5337-4dc5-b19b-e74b6da11f8f_Owner">
    <vt:lpwstr>IAndrianov@slb.com</vt:lpwstr>
  </property>
  <property fmtid="{D5CDD505-2E9C-101B-9397-08002B2CF9AE}" pid="13" name="MSIP_Label_8bb759f6-5337-4dc5-b19b-e74b6da11f8f_SetDate">
    <vt:lpwstr>2018-10-03T09:18:15.2899848Z</vt:lpwstr>
  </property>
  <property fmtid="{D5CDD505-2E9C-101B-9397-08002B2CF9AE}" pid="14" name="MSIP_Label_8bb759f6-5337-4dc5-b19b-e74b6da11f8f_Name">
    <vt:lpwstr>Internal</vt:lpwstr>
  </property>
  <property fmtid="{D5CDD505-2E9C-101B-9397-08002B2CF9AE}" pid="15" name="MSIP_Label_8bb759f6-5337-4dc5-b19b-e74b6da11f8f_Application">
    <vt:lpwstr>Microsoft Azure Information Protection</vt:lpwstr>
  </property>
  <property fmtid="{D5CDD505-2E9C-101B-9397-08002B2CF9AE}" pid="16" name="MSIP_Label_8bb759f6-5337-4dc5-b19b-e74b6da11f8f_Parent">
    <vt:lpwstr>585f1f62-8d2b-4457-869c-0a13c6549635</vt:lpwstr>
  </property>
  <property fmtid="{D5CDD505-2E9C-101B-9397-08002B2CF9AE}" pid="17" name="MSIP_Label_8bb759f6-5337-4dc5-b19b-e74b6da11f8f_Extended_MSFT_Method">
    <vt:lpwstr>Automatic</vt:lpwstr>
  </property>
  <property fmtid="{D5CDD505-2E9C-101B-9397-08002B2CF9AE}" pid="18" name="Sensitivity">
    <vt:lpwstr>Private Internal</vt:lpwstr>
  </property>
</Properties>
</file>